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テスト実施の流れ" sheetId="1" r:id="rId1"/>
    <sheet name="受講要件チェックテスト" sheetId="2" r:id="rId2"/>
    <sheet name="結果判定" sheetId="3" r:id="rId3"/>
  </sheets>
  <definedNames>
    <definedName name="_xlnm.Print_Area" localSheetId="1">'受講要件チェックテスト'!$A$1:$N$99</definedName>
  </definedNames>
  <calcPr fullCalcOnLoad="1"/>
</workbook>
</file>

<file path=xl/sharedStrings.xml><?xml version="1.0" encoding="utf-8"?>
<sst xmlns="http://schemas.openxmlformats.org/spreadsheetml/2006/main" count="158" uniqueCount="112">
  <si>
    <t>■水まわりマイスター 受講要件判定表</t>
  </si>
  <si>
    <t>分類</t>
  </si>
  <si>
    <t>A</t>
  </si>
  <si>
    <t>B</t>
  </si>
  <si>
    <t>C</t>
  </si>
  <si>
    <t>D</t>
  </si>
  <si>
    <t>接客マナー・ヒアリング</t>
  </si>
  <si>
    <t>建築知識</t>
  </si>
  <si>
    <t>工程組み</t>
  </si>
  <si>
    <t>商品知識</t>
  </si>
  <si>
    <t>設問</t>
  </si>
  <si>
    <t>1-1)</t>
  </si>
  <si>
    <t>2-1)</t>
  </si>
  <si>
    <t>2-2)</t>
  </si>
  <si>
    <t>2-3)</t>
  </si>
  <si>
    <t>3-1)</t>
  </si>
  <si>
    <t>1-2)</t>
  </si>
  <si>
    <t>4-1)</t>
  </si>
  <si>
    <t>1-1)</t>
  </si>
  <si>
    <t>1-2)</t>
  </si>
  <si>
    <t>採点</t>
  </si>
  <si>
    <t>A</t>
  </si>
  <si>
    <t>B</t>
  </si>
  <si>
    <t>C</t>
  </si>
  <si>
    <t>D</t>
  </si>
  <si>
    <t>1）</t>
  </si>
  <si>
    <t>2）</t>
  </si>
  <si>
    <t>3）</t>
  </si>
  <si>
    <t>4）</t>
  </si>
  <si>
    <t>■</t>
  </si>
  <si>
    <t>木造建築について（　　）内にあてはまる適切な語句を記述して下さい。</t>
  </si>
  <si>
    <t>寸法・規模について（　　）内にあてはまる適切な数値を記述して下さい。</t>
  </si>
  <si>
    <t>１尺は（　　　）ｍｍである。</t>
  </si>
  <si>
    <t>１間は（　　　）ｍｍである。</t>
  </si>
  <si>
    <t>大引の上に渡して床板を受ける部材を（　　　）という。</t>
  </si>
  <si>
    <t>ダイニングキッチン（６畳）のシステムキッチン交換と内装貼り替えの標準的な工期は（　　　）日である。</t>
  </si>
  <si>
    <t>ユニットバスをユニットバスに交換する場合の標準的な工期は（　　　）日である。</t>
  </si>
  <si>
    <t>ダイニングキッチンのリフォーム工事について最も正しいものはどれですか。</t>
  </si>
  <si>
    <t>浴室のリフォーム工事について間違っているものはどれですか。</t>
  </si>
  <si>
    <t>ユニットバスは組立式になっているのでリフォーム工事でも養生は必要ない。</t>
  </si>
  <si>
    <t>ユニットバスは水まわり設備だが交換リフォーム工事には大工さんが必要だ。</t>
  </si>
  <si>
    <t>システムキッチンの組立工事をするのは（　　　）である。</t>
  </si>
  <si>
    <t>一般的なＳＫの幅寸法は（　　　）ｍｍピッチで品ぞろえされている。</t>
  </si>
  <si>
    <t>得点</t>
  </si>
  <si>
    <t>柱や間柱などの構造材を見せずに包み込んだ仕上げ方を（　　　）壁という。</t>
  </si>
  <si>
    <t>１坪は（　　　）ｍｍ×1820ｍｍである。</t>
  </si>
  <si>
    <t>すじかい</t>
  </si>
  <si>
    <t>根太</t>
  </si>
  <si>
    <t>胴差</t>
  </si>
  <si>
    <t>木造建築について（　　）内にあてはまる適切な語句を選択して下さい。</t>
  </si>
  <si>
    <t>リフォーム工事の一般的な工期について（　　）内にあてはまる適切な数値を選択して下さい。</t>
  </si>
  <si>
    <t>10～14</t>
  </si>
  <si>
    <t>半日～1</t>
  </si>
  <si>
    <t>4～6</t>
  </si>
  <si>
    <t>3～5</t>
  </si>
  <si>
    <t>9～12</t>
  </si>
  <si>
    <t>14～16</t>
  </si>
  <si>
    <t>キッチン設備本体を取り付ける前に壁・天井などの貼り替え工事をするときれいに仕上がる。</t>
  </si>
  <si>
    <t>家具は移動すると傷つく可能性があるので移動せずに工事をする方が良い。</t>
  </si>
  <si>
    <t>フローリングは傷つけてしまいやすいので最後に施工すると良い。</t>
  </si>
  <si>
    <t>大工の解体工事は木造の部分のみで、設備はおこなわない。</t>
  </si>
  <si>
    <t>戸建在来浴室をユニットバスにリフォームする場合は土間コン工事が必要だ。</t>
  </si>
  <si>
    <t>戸建在来浴室をユニットバスに交換する場合の標準的な工事日数は５～７日だ。</t>
  </si>
  <si>
    <t>工事職種について（　　）内にあてはまる適切な語句を選択して下さい。</t>
  </si>
  <si>
    <t>内装屋</t>
  </si>
  <si>
    <t>ガス屋</t>
  </si>
  <si>
    <t>指定業者</t>
  </si>
  <si>
    <t>キッチン（システムキッチン＝ＳＫ）について（　　）内にあてはまる適切な数値を選択して下さい。</t>
  </si>
  <si>
    <t>モジュールで3,640ｍｍの幅内にＩ型システムキッチンと冷蔵庫を並べて配置する場合、Ⅰ型キッチンの幅は（　　　）ｍｍが標準的である。</t>
  </si>
  <si>
    <t>水まわりマイスター受講要件テスト</t>
  </si>
  <si>
    <t>解答</t>
  </si>
  <si>
    <t>↑↑↑  こちらの点数を認定研修申込書に記載ください  ↑↑↑</t>
  </si>
  <si>
    <t>受講要件チェックテスト実施方法</t>
  </si>
  <si>
    <t>判定結果：</t>
  </si>
  <si>
    <t>※判定結果が「受講いただけません」となった場合には、弊社担当セールス、流通店ご担当者様へご相談ください。</t>
  </si>
  <si>
    <t>受講いただけます</t>
  </si>
  <si>
    <t>受講いただけません</t>
  </si>
  <si>
    <t>1）</t>
  </si>
  <si>
    <t>2）</t>
  </si>
  <si>
    <t>3）</t>
  </si>
  <si>
    <t>システムキッチンの商品「アレスタ・シエラ・リシェルSI」の中で最もグレードが高い商品はどれか。</t>
  </si>
  <si>
    <t>アレスタ</t>
  </si>
  <si>
    <t>シエラ</t>
  </si>
  <si>
    <t>スパージュやリノビオVの標準仕様（　　）は４時間経ってもお湯の温度が約2.5度しか下がらない。</t>
  </si>
  <si>
    <t>2-2)</t>
  </si>
  <si>
    <t>2-3)</t>
  </si>
  <si>
    <t>プレミアムドレッサー ルミシスのカウンタータイプには、ボウル一体型と（　　）の2種類がある。</t>
  </si>
  <si>
    <t>ベッセルタイプ</t>
  </si>
  <si>
    <t>奥行きコンパクトタイプ</t>
  </si>
  <si>
    <t>ハイバックガードタイプ</t>
  </si>
  <si>
    <t>現在のキッチンの不満について時間をかけてじっくりとヒアリングした。</t>
  </si>
  <si>
    <t>プロならではの目線でお客様が気が付いていないようなところまでヒアリングした。</t>
  </si>
  <si>
    <t>女性スタッフが女性ならではの目線でヒアリングした。</t>
  </si>
  <si>
    <t>キッチンを使う奥様だけに要望をヒアリングした。</t>
  </si>
  <si>
    <t>高齢者の家族がいたので、年齢だけ確認した。</t>
  </si>
  <si>
    <t>年齢が若い家族だけだったが、手すりなどのバリアフリー工事についてもヒアリングした。</t>
  </si>
  <si>
    <t>入浴時の使い勝手と合わせて、暑い寒いについてもヒアリングした。</t>
  </si>
  <si>
    <t>現在の浴室は誰がどのように掃除をしているのか事細かにヒアリングした。</t>
  </si>
  <si>
    <t>リシェルSI</t>
  </si>
  <si>
    <t>サーモバスS</t>
  </si>
  <si>
    <t>【ヒアリング項目について】キッチンリフォームのヒアリングについて間違っているものはどれですか。</t>
  </si>
  <si>
    <t>【ヒアリング項目について】浴室リフォームのヒアリングについて間違っているものはどれですか。</t>
  </si>
  <si>
    <t>ヒアリングの実施状況についてお答えください。</t>
  </si>
  <si>
    <t>お客様（エンドユーザー）へ直接ヒアリングを行ったことがある。</t>
  </si>
  <si>
    <t>お客様（エンドユーザー）へ直接ヒアリングを行ったことがない。</t>
  </si>
  <si>
    <t>LIXIL商品について（　　）内にあてはまる適切な語句を選択して下さい。</t>
  </si>
  <si>
    <t>魔法びん浴槽</t>
  </si>
  <si>
    <t>保温浴槽Ⅱ</t>
  </si>
  <si>
    <t>ヒアリング ＜認定研修ではユーザー提案をしたことがある方を前提としたヒアリング研修を実施します＞</t>
  </si>
  <si>
    <t>建築知識  ＜認定研修では建築知識に関する講義は行いません＞</t>
  </si>
  <si>
    <t>工程組み  ＜認定研修では商品施工に関する講義は行いません＞</t>
  </si>
  <si>
    <t>商品知識  ＜認定研修では商品知識がある方を対象とした提案手法の講義を行います（商品についての講義はごく短時間となります）＞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</si>
</sst>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Meiryo UI"/>
      <family val="3"/>
    </font>
    <font>
      <sz val="6"/>
      <name val="ＭＳ Ｐゴシック"/>
      <family val="3"/>
    </font>
    <font>
      <b/>
      <sz val="11"/>
      <color indexed="9"/>
      <name val="ＭＳ Ｐゴシック"/>
      <family val="3"/>
    </font>
    <font>
      <b/>
      <sz val="11"/>
      <color indexed="8"/>
      <name val="ＭＳ Ｐゴシック"/>
      <family val="3"/>
    </font>
    <font>
      <sz val="11"/>
      <color indexed="62"/>
      <name val="ＭＳ Ｐゴシック"/>
      <family val="3"/>
    </font>
    <font>
      <sz val="11"/>
      <color indexed="55"/>
      <name val="ＭＳ Ｐゴシック"/>
      <family val="3"/>
    </font>
    <font>
      <b/>
      <sz val="11"/>
      <color indexed="55"/>
      <name val="ＭＳ Ｐゴシック"/>
      <family val="3"/>
    </font>
    <font>
      <b/>
      <sz val="11"/>
      <color indexed="10"/>
      <name val="ＭＳ Ｐゴシック"/>
      <family val="3"/>
    </font>
    <font>
      <b/>
      <sz val="18"/>
      <color indexed="9"/>
      <name val="Meiryo UI"/>
      <family val="3"/>
    </font>
    <font>
      <sz val="11"/>
      <color indexed="8"/>
      <name val="ＭＳ Ｐゴシック"/>
      <family val="3"/>
    </font>
    <font>
      <b/>
      <sz val="18"/>
      <color indexed="54"/>
      <name val="ＭＳ Ｐゴシック"/>
      <family val="3"/>
    </font>
    <font>
      <b/>
      <sz val="15"/>
      <color indexed="54"/>
      <name val="Meiryo UI"/>
      <family val="3"/>
    </font>
    <font>
      <b/>
      <sz val="13"/>
      <color indexed="54"/>
      <name val="Meiryo UI"/>
      <family val="3"/>
    </font>
    <font>
      <b/>
      <sz val="11"/>
      <color indexed="54"/>
      <name val="Meiryo UI"/>
      <family val="3"/>
    </font>
    <font>
      <sz val="11"/>
      <color indexed="17"/>
      <name val="Meiryo UI"/>
      <family val="3"/>
    </font>
    <font>
      <sz val="11"/>
      <color indexed="20"/>
      <name val="Meiryo UI"/>
      <family val="3"/>
    </font>
    <font>
      <sz val="11"/>
      <color indexed="60"/>
      <name val="Meiryo UI"/>
      <family val="3"/>
    </font>
    <font>
      <sz val="11"/>
      <color indexed="62"/>
      <name val="Meiryo UI"/>
      <family val="3"/>
    </font>
    <font>
      <b/>
      <sz val="11"/>
      <color indexed="63"/>
      <name val="Meiryo UI"/>
      <family val="3"/>
    </font>
    <font>
      <b/>
      <sz val="11"/>
      <color indexed="52"/>
      <name val="Meiryo UI"/>
      <family val="3"/>
    </font>
    <font>
      <sz val="11"/>
      <color indexed="52"/>
      <name val="Meiryo UI"/>
      <family val="3"/>
    </font>
    <font>
      <b/>
      <sz val="11"/>
      <color indexed="9"/>
      <name val="Meiryo UI"/>
      <family val="3"/>
    </font>
    <font>
      <sz val="11"/>
      <color indexed="10"/>
      <name val="Meiryo UI"/>
      <family val="3"/>
    </font>
    <font>
      <i/>
      <sz val="11"/>
      <color indexed="23"/>
      <name val="Meiryo UI"/>
      <family val="3"/>
    </font>
    <font>
      <b/>
      <sz val="11"/>
      <color indexed="8"/>
      <name val="Meiryo UI"/>
      <family val="3"/>
    </font>
    <font>
      <sz val="11"/>
      <color indexed="9"/>
      <name val="Meiryo UI"/>
      <family val="3"/>
    </font>
    <font>
      <b/>
      <sz val="16"/>
      <color indexed="8"/>
      <name val="Meiryo UI"/>
      <family val="3"/>
    </font>
    <font>
      <b/>
      <sz val="14"/>
      <color indexed="8"/>
      <name val="ＭＳ Ｐゴシック"/>
      <family val="3"/>
    </font>
    <font>
      <sz val="11"/>
      <color theme="1"/>
      <name val="Meiryo UI"/>
      <family val="3"/>
    </font>
    <font>
      <sz val="11"/>
      <color theme="0"/>
      <name val="Meiryo UI"/>
      <family val="3"/>
    </font>
    <font>
      <b/>
      <sz val="18"/>
      <color theme="3"/>
      <name val="Calibri Light"/>
      <family val="3"/>
    </font>
    <font>
      <b/>
      <sz val="11"/>
      <color theme="0"/>
      <name val="Meiryo UI"/>
      <family val="3"/>
    </font>
    <font>
      <sz val="11"/>
      <color rgb="FF9C65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
      <b/>
      <sz val="11"/>
      <color theme="1"/>
      <name val="Calibri"/>
      <family val="3"/>
    </font>
    <font>
      <b/>
      <sz val="11"/>
      <color theme="0"/>
      <name val="Calibri"/>
      <family val="3"/>
    </font>
    <font>
      <sz val="11"/>
      <color theme="8"/>
      <name val="Calibri"/>
      <family val="3"/>
    </font>
    <font>
      <sz val="11"/>
      <color theme="0" tint="-0.24997000396251678"/>
      <name val="Calibri"/>
      <family val="3"/>
    </font>
    <font>
      <b/>
      <sz val="11"/>
      <color theme="0" tint="-0.24997000396251678"/>
      <name val="Calibri"/>
      <family val="3"/>
    </font>
    <font>
      <b/>
      <sz val="11"/>
      <color rgb="FFFF0000"/>
      <name val="Calibri"/>
      <family val="3"/>
    </font>
    <font>
      <b/>
      <sz val="18"/>
      <color theme="0"/>
      <name val="Meiryo U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4999699890613556"/>
        <bgColor indexed="64"/>
      </patternFill>
    </fill>
    <fill>
      <patternFill patternType="solid">
        <fgColor theme="2"/>
        <bgColor indexed="64"/>
      </patternFill>
    </fill>
    <fill>
      <patternFill patternType="solid">
        <fgColor theme="4" tint="-0.24997000396251678"/>
        <bgColor indexed="64"/>
      </patternFill>
    </fill>
    <fill>
      <patternFill patternType="solid">
        <fgColor rgb="FFFFCCCC"/>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medium"/>
    </border>
    <border>
      <left style="hair"/>
      <right style="hair"/>
      <top style="medium"/>
      <bottom style="medium"/>
    </border>
    <border>
      <left style="thin"/>
      <right style="hair"/>
      <top style="medium"/>
      <bottom style="medium"/>
    </border>
    <border>
      <left style="hair"/>
      <right style="thin"/>
      <top style="medium"/>
      <bottom style="medium"/>
    </border>
    <border>
      <left/>
      <right style="hair"/>
      <top style="medium"/>
      <bottom style="medium"/>
    </border>
    <border>
      <left style="medium"/>
      <right style="medium"/>
      <top style="medium"/>
      <bottom style="medium"/>
    </border>
    <border>
      <left style="thin"/>
      <right style="thin"/>
      <top style="hair"/>
      <bottom style="thin"/>
    </border>
    <border>
      <left style="thin"/>
      <right style="hair"/>
      <top/>
      <bottom/>
    </border>
    <border>
      <left style="hair"/>
      <right style="hair"/>
      <top/>
      <bottom/>
    </border>
    <border>
      <left style="hair"/>
      <right/>
      <top/>
      <bottom/>
    </border>
    <border>
      <left style="hair"/>
      <right style="thin"/>
      <top/>
      <bottom/>
    </border>
    <border>
      <left/>
      <right style="hair"/>
      <top/>
      <bottom/>
    </border>
    <border>
      <left style="thin"/>
      <right/>
      <top/>
      <bottom style="hair"/>
    </border>
    <border>
      <left style="thin"/>
      <right style="thin"/>
      <top style="thin"/>
      <bottom style="thin"/>
    </border>
    <border>
      <left style="thin"/>
      <right style="hair"/>
      <top style="thin"/>
      <bottom style="hair"/>
    </border>
    <border>
      <left style="hair"/>
      <right/>
      <top style="thin"/>
      <bottom style="hair"/>
    </border>
    <border>
      <left style="hair"/>
      <right style="hair"/>
      <top style="thin"/>
      <bottom style="hair"/>
    </border>
    <border>
      <left style="hair"/>
      <right style="thin"/>
      <top style="thin"/>
      <bottom style="hair"/>
    </border>
    <border>
      <left style="thin"/>
      <right style="hair"/>
      <top style="hair"/>
      <bottom/>
    </border>
    <border>
      <left style="hair"/>
      <right/>
      <top style="hair"/>
      <bottom/>
    </border>
    <border>
      <left style="hair"/>
      <right style="hair"/>
      <top style="hair"/>
      <bottom/>
    </border>
    <border>
      <left style="hair"/>
      <right style="thin"/>
      <top style="hair"/>
      <bottom/>
    </border>
    <border>
      <left/>
      <right style="thin"/>
      <top style="thin"/>
      <bottom/>
    </border>
    <border>
      <left style="thin"/>
      <right style="hair"/>
      <top/>
      <bottom style="hair"/>
    </border>
    <border>
      <left style="hair"/>
      <right/>
      <top/>
      <bottom style="hair"/>
    </border>
    <border>
      <left style="hair"/>
      <right style="hair"/>
      <top/>
      <bottom style="hair"/>
    </border>
    <border>
      <left style="hair"/>
      <right style="thin"/>
      <top/>
      <bottom style="hair"/>
    </border>
    <border>
      <left style="thin"/>
      <right style="hair"/>
      <top style="hair"/>
      <bottom style="thin"/>
    </border>
    <border>
      <left style="hair"/>
      <right/>
      <top style="hair"/>
      <bottom style="thin"/>
    </border>
    <border>
      <left style="hair"/>
      <right style="hair"/>
      <top style="hair"/>
      <bottom style="thin"/>
    </border>
    <border>
      <left style="hair"/>
      <right style="thin"/>
      <top style="hair"/>
      <bottom style="thin"/>
    </border>
    <border diagonalUp="1">
      <left style="hair"/>
      <right style="hair"/>
      <top style="medium"/>
      <bottom style="medium"/>
      <diagonal style="hair"/>
    </border>
    <border diagonalUp="1">
      <left style="hair"/>
      <right style="thin"/>
      <top style="medium"/>
      <bottom style="medium"/>
      <diagonal style="hair"/>
    </border>
    <border>
      <left style="thin"/>
      <right style="thin"/>
      <top style="thin"/>
      <bottom/>
    </border>
    <border>
      <left style="thin"/>
      <right style="thin"/>
      <top/>
      <bottom style="thin"/>
    </border>
    <border>
      <left/>
      <right style="hair"/>
      <top style="thin"/>
      <bottom style="hair"/>
    </border>
    <border>
      <left style="thin"/>
      <right/>
      <top style="hair"/>
      <bottom style="thin"/>
    </border>
    <border>
      <left/>
      <right/>
      <top style="hair"/>
      <bottom style="thin"/>
    </border>
    <border>
      <left/>
      <right style="thin"/>
      <top style="hair"/>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style="thin"/>
      <right/>
      <top/>
      <bottom/>
    </border>
    <border>
      <left style="thin"/>
      <right/>
      <top style="medium"/>
      <bottom style="thin"/>
    </border>
    <border>
      <left/>
      <right/>
      <top style="medium"/>
      <bottom style="thin"/>
    </border>
    <border>
      <left/>
      <right style="thin"/>
      <top style="medium"/>
      <bottom style="thin"/>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1">
    <xf numFmtId="0" fontId="0" fillId="0" borderId="0" xfId="0" applyFont="1" applyAlignment="1">
      <alignment vertical="center"/>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13" xfId="0" applyFont="1" applyFill="1" applyBorder="1" applyAlignment="1">
      <alignment horizontal="center" vertical="center"/>
    </xf>
    <xf numFmtId="0" fontId="46" fillId="33" borderId="14" xfId="0" applyFont="1" applyFill="1" applyBorder="1" applyAlignment="1">
      <alignment horizontal="center" vertical="center"/>
    </xf>
    <xf numFmtId="0" fontId="47" fillId="34" borderId="0" xfId="0" applyFont="1" applyFill="1" applyAlignment="1">
      <alignment horizontal="left" vertical="center"/>
    </xf>
    <xf numFmtId="0" fontId="48" fillId="34" borderId="0" xfId="0" applyFont="1" applyFill="1" applyAlignment="1">
      <alignment vertical="center"/>
    </xf>
    <xf numFmtId="0" fontId="48" fillId="34" borderId="0" xfId="0" applyFont="1" applyFill="1" applyAlignment="1">
      <alignment horizontal="center" vertical="center"/>
    </xf>
    <xf numFmtId="0" fontId="46" fillId="14" borderId="0" xfId="0" applyFont="1" applyFill="1" applyAlignment="1">
      <alignment horizontal="left" vertical="center"/>
    </xf>
    <xf numFmtId="0" fontId="0" fillId="14" borderId="0" xfId="0" applyFont="1" applyFill="1" applyAlignment="1">
      <alignment vertical="center"/>
    </xf>
    <xf numFmtId="0" fontId="49" fillId="14" borderId="0" xfId="0" applyFont="1" applyFill="1" applyAlignment="1">
      <alignment horizontal="center" vertical="center"/>
    </xf>
    <xf numFmtId="0" fontId="46" fillId="2" borderId="0" xfId="0" applyFont="1" applyFill="1" applyAlignment="1">
      <alignment horizontal="left" vertical="center"/>
    </xf>
    <xf numFmtId="0" fontId="46" fillId="2" borderId="0" xfId="0" applyFont="1" applyFill="1" applyAlignment="1">
      <alignment vertical="center"/>
    </xf>
    <xf numFmtId="0" fontId="50" fillId="2"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9" fillId="0" borderId="0" xfId="0" applyFont="1" applyAlignment="1">
      <alignment horizontal="center" vertical="center"/>
    </xf>
    <xf numFmtId="0" fontId="0" fillId="35" borderId="0" xfId="0" applyFont="1" applyFill="1" applyAlignment="1">
      <alignment horizontal="center" vertical="center"/>
    </xf>
    <xf numFmtId="0" fontId="0" fillId="35" borderId="15" xfId="0" applyFont="1" applyFill="1" applyBorder="1" applyAlignment="1">
      <alignment horizontal="center" vertical="center"/>
    </xf>
    <xf numFmtId="0" fontId="46" fillId="14" borderId="0" xfId="0" applyFont="1" applyFill="1" applyAlignment="1">
      <alignment vertical="center"/>
    </xf>
    <xf numFmtId="0" fontId="50" fillId="14" borderId="0" xfId="0" applyFont="1" applyFill="1" applyAlignment="1">
      <alignment horizontal="center" vertical="center"/>
    </xf>
    <xf numFmtId="0" fontId="51" fillId="0" borderId="0" xfId="0" applyFont="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9" fontId="0" fillId="0" borderId="0" xfId="0" applyNumberFormat="1" applyFont="1" applyAlignment="1">
      <alignment horizontal="center" vertical="top"/>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9" fontId="0" fillId="0" borderId="32" xfId="0" applyNumberFormat="1" applyFont="1" applyBorder="1" applyAlignment="1">
      <alignment horizontal="center" vertical="top"/>
    </xf>
    <xf numFmtId="9" fontId="0" fillId="0" borderId="0" xfId="0" applyNumberFormat="1" applyFont="1" applyBorder="1" applyAlignment="1">
      <alignment horizontal="center" vertical="top"/>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Alignment="1">
      <alignment vertical="center"/>
    </xf>
    <xf numFmtId="0" fontId="51" fillId="0" borderId="0" xfId="0" applyFont="1" applyFill="1" applyBorder="1" applyAlignment="1">
      <alignment horizontal="center" vertical="center"/>
    </xf>
    <xf numFmtId="0" fontId="0" fillId="0" borderId="0" xfId="0" applyAlignment="1">
      <alignment horizontal="center" vertical="center"/>
    </xf>
    <xf numFmtId="0" fontId="46" fillId="0" borderId="0" xfId="0" applyFont="1" applyAlignment="1">
      <alignment horizontal="left" vertical="center"/>
    </xf>
    <xf numFmtId="0" fontId="0" fillId="0" borderId="0" xfId="0" applyFont="1" applyBorder="1" applyAlignment="1">
      <alignment vertical="center" shrinkToFit="1"/>
    </xf>
    <xf numFmtId="0" fontId="0" fillId="0" borderId="0" xfId="0" applyFont="1" applyFill="1" applyBorder="1" applyAlignment="1">
      <alignment vertical="center"/>
    </xf>
    <xf numFmtId="0" fontId="46" fillId="33" borderId="41" xfId="0" applyFont="1" applyFill="1" applyBorder="1" applyAlignment="1">
      <alignment horizontal="center" vertical="center"/>
    </xf>
    <xf numFmtId="0" fontId="46" fillId="33" borderId="42" xfId="0" applyFont="1" applyFill="1" applyBorder="1" applyAlignment="1">
      <alignment horizontal="center" vertical="center"/>
    </xf>
    <xf numFmtId="0" fontId="52" fillId="36" borderId="0" xfId="0" applyFont="1" applyFill="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9" borderId="24" xfId="0" applyFont="1" applyFill="1" applyBorder="1" applyAlignment="1">
      <alignment horizontal="center" vertical="center"/>
    </xf>
    <xf numFmtId="0" fontId="0" fillId="9" borderId="26" xfId="0" applyFont="1" applyFill="1" applyBorder="1" applyAlignment="1">
      <alignment horizontal="center" vertical="center"/>
    </xf>
    <xf numFmtId="0" fontId="0" fillId="9" borderId="25" xfId="0" applyFont="1" applyFill="1" applyBorder="1" applyAlignment="1">
      <alignment horizontal="center" vertical="center"/>
    </xf>
    <xf numFmtId="0" fontId="0" fillId="8" borderId="24" xfId="0" applyFont="1" applyFill="1" applyBorder="1" applyAlignment="1">
      <alignment horizontal="center" vertical="center"/>
    </xf>
    <xf numFmtId="0" fontId="0" fillId="8" borderId="26" xfId="0" applyFont="1" applyFill="1" applyBorder="1" applyAlignment="1">
      <alignment horizontal="center" vertical="center"/>
    </xf>
    <xf numFmtId="0" fontId="0" fillId="8" borderId="27"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27" xfId="0" applyFont="1" applyFill="1" applyBorder="1" applyAlignment="1">
      <alignment horizontal="center" vertical="center"/>
    </xf>
    <xf numFmtId="0" fontId="0" fillId="13" borderId="45" xfId="0" applyFont="1" applyFill="1" applyBorder="1" applyAlignment="1">
      <alignment horizontal="center" vertical="center"/>
    </xf>
    <xf numFmtId="0" fontId="0" fillId="13" borderId="26" xfId="0" applyFont="1" applyFill="1" applyBorder="1" applyAlignment="1">
      <alignment horizontal="center" vertical="center"/>
    </xf>
    <xf numFmtId="0" fontId="0" fillId="13" borderId="27"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1" fillId="0" borderId="49" xfId="0" applyFont="1" applyBorder="1" applyAlignment="1">
      <alignment horizontal="center" vertical="center"/>
    </xf>
    <xf numFmtId="0" fontId="51" fillId="0" borderId="50" xfId="0" applyFont="1" applyBorder="1" applyAlignment="1">
      <alignment horizontal="center" vertical="center"/>
    </xf>
    <xf numFmtId="0" fontId="51" fillId="0" borderId="51" xfId="0" applyFont="1" applyBorder="1" applyAlignment="1">
      <alignment horizontal="center" vertical="center"/>
    </xf>
    <xf numFmtId="0" fontId="51" fillId="0" borderId="52" xfId="0" applyFont="1" applyFill="1" applyBorder="1" applyAlignment="1">
      <alignment horizontal="center" vertical="center"/>
    </xf>
    <xf numFmtId="0" fontId="0" fillId="0" borderId="53" xfId="0" applyFont="1" applyBorder="1" applyAlignment="1">
      <alignment horizontal="left" vertical="center" shrinkToFit="1"/>
    </xf>
    <xf numFmtId="0" fontId="0" fillId="0" borderId="0" xfId="0" applyFont="1" applyBorder="1" applyAlignment="1">
      <alignment horizontal="left" vertical="center" shrinkToFit="1"/>
    </xf>
    <xf numFmtId="0" fontId="0" fillId="5" borderId="54"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56" xfId="0" applyFont="1" applyFill="1" applyBorder="1" applyAlignment="1">
      <alignment horizontal="center" vertical="center"/>
    </xf>
    <xf numFmtId="0" fontId="0" fillId="0" borderId="57" xfId="0" applyFont="1" applyBorder="1" applyAlignment="1">
      <alignment horizontal="left" vertical="center" shrinkToFit="1"/>
    </xf>
    <xf numFmtId="0" fontId="0" fillId="0" borderId="58"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ill>
        <patternFill>
          <bgColor theme="9" tint="0.5999600291252136"/>
        </patternFill>
      </fill>
    </dxf>
    <dxf>
      <fill>
        <patternFill>
          <bgColor rgb="FFFFCCCC"/>
        </patternFill>
      </fill>
    </dxf>
    <dxf>
      <fill>
        <patternFill>
          <bgColor theme="4" tint="0.5999600291252136"/>
        </patternFill>
      </fill>
    </dxf>
    <dxf>
      <fill>
        <patternFill>
          <bgColor theme="5"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8</xdr:row>
      <xdr:rowOff>76200</xdr:rowOff>
    </xdr:from>
    <xdr:to>
      <xdr:col>5</xdr:col>
      <xdr:colOff>409575</xdr:colOff>
      <xdr:row>32</xdr:row>
      <xdr:rowOff>19050</xdr:rowOff>
    </xdr:to>
    <xdr:pic>
      <xdr:nvPicPr>
        <xdr:cNvPr id="1" name="図 3"/>
        <xdr:cNvPicPr preferRelativeResize="1">
          <a:picLocks noChangeAspect="1"/>
        </xdr:cNvPicPr>
      </xdr:nvPicPr>
      <xdr:blipFill>
        <a:blip r:embed="rId1"/>
        <a:stretch>
          <a:fillRect/>
        </a:stretch>
      </xdr:blipFill>
      <xdr:spPr>
        <a:xfrm>
          <a:off x="257175" y="1562100"/>
          <a:ext cx="3200400" cy="4514850"/>
        </a:xfrm>
        <a:prstGeom prst="rect">
          <a:avLst/>
        </a:prstGeom>
        <a:noFill/>
        <a:ln w="9525" cmpd="sng">
          <a:noFill/>
        </a:ln>
      </xdr:spPr>
    </xdr:pic>
    <xdr:clientData/>
  </xdr:twoCellAnchor>
  <xdr:twoCellAnchor>
    <xdr:from>
      <xdr:col>2</xdr:col>
      <xdr:colOff>266700</xdr:colOff>
      <xdr:row>32</xdr:row>
      <xdr:rowOff>152400</xdr:rowOff>
    </xdr:from>
    <xdr:to>
      <xdr:col>3</xdr:col>
      <xdr:colOff>381000</xdr:colOff>
      <xdr:row>35</xdr:row>
      <xdr:rowOff>19050</xdr:rowOff>
    </xdr:to>
    <xdr:sp>
      <xdr:nvSpPr>
        <xdr:cNvPr id="2" name="下矢印 12"/>
        <xdr:cNvSpPr>
          <a:spLocks/>
        </xdr:cNvSpPr>
      </xdr:nvSpPr>
      <xdr:spPr>
        <a:xfrm>
          <a:off x="1485900" y="6210300"/>
          <a:ext cx="723900" cy="438150"/>
        </a:xfrm>
        <a:prstGeom prst="down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419100</xdr:colOff>
      <xdr:row>1</xdr:row>
      <xdr:rowOff>9525</xdr:rowOff>
    </xdr:from>
    <xdr:ext cx="5562600" cy="781050"/>
    <xdr:sp>
      <xdr:nvSpPr>
        <xdr:cNvPr id="3" name="テキスト ボックス 8"/>
        <xdr:cNvSpPr txBox="1">
          <a:spLocks noChangeArrowheads="1"/>
        </xdr:cNvSpPr>
      </xdr:nvSpPr>
      <xdr:spPr>
        <a:xfrm>
          <a:off x="419100" y="200025"/>
          <a:ext cx="5562600" cy="781050"/>
        </a:xfrm>
        <a:prstGeom prst="rect">
          <a:avLst/>
        </a:prstGeom>
        <a:noFill/>
        <a:ln w="9525" cmpd="sng">
          <a:noFill/>
        </a:ln>
      </xdr:spPr>
      <xdr:txBody>
        <a:bodyPr vertOverflow="clip" wrap="square"/>
        <a:p>
          <a:pPr algn="l">
            <a:defRPr/>
          </a:pPr>
          <a:r>
            <a:rPr lang="en-US" cap="none" sz="1600" b="1" i="0" u="none" baseline="0">
              <a:solidFill>
                <a:srgbClr val="000000"/>
              </a:solidFill>
            </a:rPr>
            <a:t>水まわりマイスター認定研修のお申込みにあたり、受講要件を満たしていただく必要がございます。水まわりマイスター認定研修お申し込みの際は、必ず本受講要件チェックテストを実施いただきますようお願い申し上げます。</a:t>
          </a:r>
        </a:p>
      </xdr:txBody>
    </xdr:sp>
    <xdr:clientData/>
  </xdr:oneCellAnchor>
  <xdr:twoCellAnchor>
    <xdr:from>
      <xdr:col>1</xdr:col>
      <xdr:colOff>495300</xdr:colOff>
      <xdr:row>30</xdr:row>
      <xdr:rowOff>180975</xdr:rowOff>
    </xdr:from>
    <xdr:to>
      <xdr:col>3</xdr:col>
      <xdr:colOff>114300</xdr:colOff>
      <xdr:row>32</xdr:row>
      <xdr:rowOff>38100</xdr:rowOff>
    </xdr:to>
    <xdr:sp>
      <xdr:nvSpPr>
        <xdr:cNvPr id="4" name="正方形/長方形 14"/>
        <xdr:cNvSpPr>
          <a:spLocks/>
        </xdr:cNvSpPr>
      </xdr:nvSpPr>
      <xdr:spPr>
        <a:xfrm>
          <a:off x="1104900" y="5857875"/>
          <a:ext cx="838200" cy="2381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14</xdr:row>
      <xdr:rowOff>9525</xdr:rowOff>
    </xdr:from>
    <xdr:to>
      <xdr:col>6</xdr:col>
      <xdr:colOff>47625</xdr:colOff>
      <xdr:row>30</xdr:row>
      <xdr:rowOff>152400</xdr:rowOff>
    </xdr:to>
    <xdr:sp>
      <xdr:nvSpPr>
        <xdr:cNvPr id="5" name="直線矢印コネクタ 16"/>
        <xdr:cNvSpPr>
          <a:spLocks/>
        </xdr:cNvSpPr>
      </xdr:nvSpPr>
      <xdr:spPr>
        <a:xfrm flipH="1">
          <a:off x="1638300" y="2638425"/>
          <a:ext cx="2066925" cy="3190875"/>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xdr:colOff>
      <xdr:row>12</xdr:row>
      <xdr:rowOff>152400</xdr:rowOff>
    </xdr:from>
    <xdr:to>
      <xdr:col>10</xdr:col>
      <xdr:colOff>447675</xdr:colOff>
      <xdr:row>14</xdr:row>
      <xdr:rowOff>104775</xdr:rowOff>
    </xdr:to>
    <xdr:sp>
      <xdr:nvSpPr>
        <xdr:cNvPr id="6" name="正方形/長方形 19"/>
        <xdr:cNvSpPr>
          <a:spLocks/>
        </xdr:cNvSpPr>
      </xdr:nvSpPr>
      <xdr:spPr>
        <a:xfrm>
          <a:off x="3714750" y="2400300"/>
          <a:ext cx="2828925" cy="333375"/>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①</a:t>
          </a:r>
          <a:r>
            <a:rPr lang="en-US" cap="none" sz="1100" b="1" i="0" u="none" baseline="0">
              <a:solidFill>
                <a:srgbClr val="000000"/>
              </a:solidFill>
            </a:rPr>
            <a:t>『</a:t>
          </a:r>
          <a:r>
            <a:rPr lang="en-US" cap="none" sz="1100" b="1" i="0" u="none" baseline="0">
              <a:solidFill>
                <a:srgbClr val="000000"/>
              </a:solidFill>
            </a:rPr>
            <a:t>受講要件チェックテスト</a:t>
          </a:r>
          <a:r>
            <a:rPr lang="en-US" cap="none" sz="1100" b="1" i="0" u="none" baseline="0">
              <a:solidFill>
                <a:srgbClr val="000000"/>
              </a:solidFill>
            </a:rPr>
            <a:t>』</a:t>
          </a:r>
          <a:r>
            <a:rPr lang="en-US" cap="none" sz="1100" b="1" i="0" u="none" baseline="0">
              <a:solidFill>
                <a:srgbClr val="000000"/>
              </a:solidFill>
            </a:rPr>
            <a:t>のシートを選択</a:t>
          </a:r>
        </a:p>
      </xdr:txBody>
    </xdr:sp>
    <xdr:clientData/>
  </xdr:twoCellAnchor>
  <xdr:twoCellAnchor>
    <xdr:from>
      <xdr:col>1</xdr:col>
      <xdr:colOff>104775</xdr:colOff>
      <xdr:row>11</xdr:row>
      <xdr:rowOff>66675</xdr:rowOff>
    </xdr:from>
    <xdr:to>
      <xdr:col>2</xdr:col>
      <xdr:colOff>209550</xdr:colOff>
      <xdr:row>12</xdr:row>
      <xdr:rowOff>133350</xdr:rowOff>
    </xdr:to>
    <xdr:sp>
      <xdr:nvSpPr>
        <xdr:cNvPr id="7" name="正方形/長方形 20"/>
        <xdr:cNvSpPr>
          <a:spLocks/>
        </xdr:cNvSpPr>
      </xdr:nvSpPr>
      <xdr:spPr>
        <a:xfrm>
          <a:off x="714375" y="2124075"/>
          <a:ext cx="714375" cy="2571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209550</xdr:colOff>
      <xdr:row>12</xdr:row>
      <xdr:rowOff>0</xdr:rowOff>
    </xdr:from>
    <xdr:to>
      <xdr:col>6</xdr:col>
      <xdr:colOff>57150</xdr:colOff>
      <xdr:row>23</xdr:row>
      <xdr:rowOff>95250</xdr:rowOff>
    </xdr:to>
    <xdr:sp>
      <xdr:nvSpPr>
        <xdr:cNvPr id="8" name="直線矢印コネクタ 21"/>
        <xdr:cNvSpPr>
          <a:spLocks/>
        </xdr:cNvSpPr>
      </xdr:nvSpPr>
      <xdr:spPr>
        <a:xfrm flipH="1" flipV="1">
          <a:off x="1428750" y="2247900"/>
          <a:ext cx="2286000" cy="219075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xdr:colOff>
      <xdr:row>17</xdr:row>
      <xdr:rowOff>104775</xdr:rowOff>
    </xdr:from>
    <xdr:to>
      <xdr:col>10</xdr:col>
      <xdr:colOff>457200</xdr:colOff>
      <xdr:row>29</xdr:row>
      <xdr:rowOff>76200</xdr:rowOff>
    </xdr:to>
    <xdr:sp>
      <xdr:nvSpPr>
        <xdr:cNvPr id="9" name="正方形/長方形 24"/>
        <xdr:cNvSpPr>
          <a:spLocks/>
        </xdr:cNvSpPr>
      </xdr:nvSpPr>
      <xdr:spPr>
        <a:xfrm>
          <a:off x="3714750" y="3305175"/>
          <a:ext cx="2838450" cy="2257425"/>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②すべての設問の解答欄に答えを記入</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選択式の設問は解答欄をクリックすると選択肢から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答えを選ぶことができます</a:t>
          </a:r>
        </a:p>
      </xdr:txBody>
    </xdr:sp>
    <xdr:clientData/>
  </xdr:twoCellAnchor>
  <xdr:twoCellAnchor editAs="oneCell">
    <xdr:from>
      <xdr:col>0</xdr:col>
      <xdr:colOff>323850</xdr:colOff>
      <xdr:row>35</xdr:row>
      <xdr:rowOff>95250</xdr:rowOff>
    </xdr:from>
    <xdr:to>
      <xdr:col>6</xdr:col>
      <xdr:colOff>247650</xdr:colOff>
      <xdr:row>51</xdr:row>
      <xdr:rowOff>57150</xdr:rowOff>
    </xdr:to>
    <xdr:pic>
      <xdr:nvPicPr>
        <xdr:cNvPr id="10" name="図 27"/>
        <xdr:cNvPicPr preferRelativeResize="1">
          <a:picLocks noChangeAspect="1"/>
        </xdr:cNvPicPr>
      </xdr:nvPicPr>
      <xdr:blipFill>
        <a:blip r:embed="rId2"/>
        <a:stretch>
          <a:fillRect/>
        </a:stretch>
      </xdr:blipFill>
      <xdr:spPr>
        <a:xfrm>
          <a:off x="323850" y="6724650"/>
          <a:ext cx="3581400" cy="3009900"/>
        </a:xfrm>
        <a:prstGeom prst="rect">
          <a:avLst/>
        </a:prstGeom>
        <a:noFill/>
        <a:ln w="9525" cmpd="sng">
          <a:solidFill>
            <a:srgbClr val="BFBFBF"/>
          </a:solidFill>
          <a:headEnd type="none"/>
          <a:tailEnd type="none"/>
        </a:ln>
      </xdr:spPr>
    </xdr:pic>
    <xdr:clientData/>
  </xdr:twoCellAnchor>
  <xdr:twoCellAnchor>
    <xdr:from>
      <xdr:col>2</xdr:col>
      <xdr:colOff>295275</xdr:colOff>
      <xdr:row>50</xdr:row>
      <xdr:rowOff>9525</xdr:rowOff>
    </xdr:from>
    <xdr:to>
      <xdr:col>3</xdr:col>
      <xdr:colOff>171450</xdr:colOff>
      <xdr:row>51</xdr:row>
      <xdr:rowOff>57150</xdr:rowOff>
    </xdr:to>
    <xdr:sp>
      <xdr:nvSpPr>
        <xdr:cNvPr id="11" name="正方形/長方形 28"/>
        <xdr:cNvSpPr>
          <a:spLocks/>
        </xdr:cNvSpPr>
      </xdr:nvSpPr>
      <xdr:spPr>
        <a:xfrm>
          <a:off x="1514475" y="9496425"/>
          <a:ext cx="485775" cy="2381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39</xdr:row>
      <xdr:rowOff>123825</xdr:rowOff>
    </xdr:from>
    <xdr:to>
      <xdr:col>6</xdr:col>
      <xdr:colOff>342900</xdr:colOff>
      <xdr:row>50</xdr:row>
      <xdr:rowOff>123825</xdr:rowOff>
    </xdr:to>
    <xdr:sp>
      <xdr:nvSpPr>
        <xdr:cNvPr id="12" name="直線矢印コネクタ 29"/>
        <xdr:cNvSpPr>
          <a:spLocks/>
        </xdr:cNvSpPr>
      </xdr:nvSpPr>
      <xdr:spPr>
        <a:xfrm flipH="1">
          <a:off x="2000250" y="7515225"/>
          <a:ext cx="2000250" cy="209550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38</xdr:row>
      <xdr:rowOff>133350</xdr:rowOff>
    </xdr:from>
    <xdr:to>
      <xdr:col>11</xdr:col>
      <xdr:colOff>133350</xdr:colOff>
      <xdr:row>40</xdr:row>
      <xdr:rowOff>95250</xdr:rowOff>
    </xdr:to>
    <xdr:sp>
      <xdr:nvSpPr>
        <xdr:cNvPr id="13" name="正方形/長方形 30"/>
        <xdr:cNvSpPr>
          <a:spLocks/>
        </xdr:cNvSpPr>
      </xdr:nvSpPr>
      <xdr:spPr>
        <a:xfrm>
          <a:off x="4000500" y="7334250"/>
          <a:ext cx="2838450" cy="342900"/>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③</a:t>
          </a:r>
          <a:r>
            <a:rPr lang="en-US" cap="none" sz="1100" b="1" i="0" u="none" baseline="0">
              <a:solidFill>
                <a:srgbClr val="000000"/>
              </a:solidFill>
            </a:rPr>
            <a:t>『</a:t>
          </a:r>
          <a:r>
            <a:rPr lang="en-US" cap="none" sz="1100" b="1" i="0" u="none" baseline="0">
              <a:solidFill>
                <a:srgbClr val="000000"/>
              </a:solidFill>
            </a:rPr>
            <a:t>結果判定</a:t>
          </a:r>
          <a:r>
            <a:rPr lang="en-US" cap="none" sz="1100" b="1" i="0" u="none" baseline="0">
              <a:solidFill>
                <a:srgbClr val="000000"/>
              </a:solidFill>
            </a:rPr>
            <a:t>』</a:t>
          </a:r>
          <a:r>
            <a:rPr lang="en-US" cap="none" sz="1100" b="1" i="0" u="none" baseline="0">
              <a:solidFill>
                <a:srgbClr val="000000"/>
              </a:solidFill>
            </a:rPr>
            <a:t>のシートを選択</a:t>
          </a:r>
        </a:p>
      </xdr:txBody>
    </xdr:sp>
    <xdr:clientData/>
  </xdr:twoCellAnchor>
  <xdr:twoCellAnchor>
    <xdr:from>
      <xdr:col>1</xdr:col>
      <xdr:colOff>142875</xdr:colOff>
      <xdr:row>48</xdr:row>
      <xdr:rowOff>190500</xdr:rowOff>
    </xdr:from>
    <xdr:to>
      <xdr:col>2</xdr:col>
      <xdr:colOff>266700</xdr:colOff>
      <xdr:row>50</xdr:row>
      <xdr:rowOff>57150</xdr:rowOff>
    </xdr:to>
    <xdr:sp>
      <xdr:nvSpPr>
        <xdr:cNvPr id="14" name="正方形/長方形 33"/>
        <xdr:cNvSpPr>
          <a:spLocks/>
        </xdr:cNvSpPr>
      </xdr:nvSpPr>
      <xdr:spPr>
        <a:xfrm>
          <a:off x="752475" y="9296400"/>
          <a:ext cx="733425" cy="2476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44</xdr:row>
      <xdr:rowOff>104775</xdr:rowOff>
    </xdr:from>
    <xdr:to>
      <xdr:col>6</xdr:col>
      <xdr:colOff>342900</xdr:colOff>
      <xdr:row>49</xdr:row>
      <xdr:rowOff>104775</xdr:rowOff>
    </xdr:to>
    <xdr:sp>
      <xdr:nvSpPr>
        <xdr:cNvPr id="15" name="直線矢印コネクタ 34"/>
        <xdr:cNvSpPr>
          <a:spLocks/>
        </xdr:cNvSpPr>
      </xdr:nvSpPr>
      <xdr:spPr>
        <a:xfrm flipH="1">
          <a:off x="1485900" y="8448675"/>
          <a:ext cx="2514600" cy="95250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41</xdr:row>
      <xdr:rowOff>104775</xdr:rowOff>
    </xdr:from>
    <xdr:to>
      <xdr:col>11</xdr:col>
      <xdr:colOff>142875</xdr:colOff>
      <xdr:row>47</xdr:row>
      <xdr:rowOff>95250</xdr:rowOff>
    </xdr:to>
    <xdr:sp>
      <xdr:nvSpPr>
        <xdr:cNvPr id="16" name="正方形/長方形 37"/>
        <xdr:cNvSpPr>
          <a:spLocks/>
        </xdr:cNvSpPr>
      </xdr:nvSpPr>
      <xdr:spPr>
        <a:xfrm>
          <a:off x="4000500" y="7877175"/>
          <a:ext cx="2847975" cy="1133475"/>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④「判定結果」が</a:t>
          </a:r>
          <a:r>
            <a:rPr lang="en-US" cap="none" sz="1100" b="1" i="0" u="none" baseline="0">
              <a:solidFill>
                <a:srgbClr val="000000"/>
              </a:solidFill>
            </a:rPr>
            <a:t>『</a:t>
          </a:r>
          <a:r>
            <a:rPr lang="en-US" cap="none" sz="1100" b="1" i="0" u="none" baseline="0">
              <a:solidFill>
                <a:srgbClr val="000000"/>
              </a:solidFill>
            </a:rPr>
            <a:t>受講いただけます</a:t>
          </a:r>
          <a:r>
            <a:rPr lang="en-US" cap="none" sz="1100" b="1" i="0" u="none" baseline="0">
              <a:solidFill>
                <a:srgbClr val="000000"/>
              </a:solidFill>
            </a:rPr>
            <a:t>』</a:t>
          </a:r>
          <a:r>
            <a:rPr lang="en-US" cap="none" sz="1100" b="1" i="0" u="none" baseline="0">
              <a:solidFill>
                <a:srgbClr val="000000"/>
              </a:solidFill>
            </a:rPr>
            <a:t>となっていることを確認</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判定結果が</a:t>
          </a:r>
          <a:r>
            <a:rPr lang="en-US" cap="none" sz="1100" b="0" i="0" u="none" baseline="0">
              <a:solidFill>
                <a:srgbClr val="000000"/>
              </a:solidFill>
            </a:rPr>
            <a:t>『</a:t>
          </a:r>
          <a:r>
            <a:rPr lang="en-US" cap="none" sz="1100" b="0" i="0" u="none" baseline="0">
              <a:solidFill>
                <a:srgbClr val="000000"/>
              </a:solidFill>
            </a:rPr>
            <a:t>受講いただけません</a:t>
          </a:r>
          <a:r>
            <a:rPr lang="en-US" cap="none" sz="1100" b="0" i="0" u="none" baseline="0">
              <a:solidFill>
                <a:srgbClr val="000000"/>
              </a:solidFill>
            </a:rPr>
            <a:t>』</a:t>
          </a:r>
          <a:r>
            <a:rPr lang="en-US" cap="none" sz="1100" b="0" i="0" u="none" baseline="0">
              <a:solidFill>
                <a:srgbClr val="000000"/>
              </a:solidFill>
            </a:rPr>
            <a:t>の場合は</a:t>
          </a:r>
          <a:r>
            <a:rPr lang="en-US" cap="none" sz="1100" b="0" i="0" u="none" baseline="0">
              <a:solidFill>
                <a:srgbClr val="000000"/>
              </a:solidFill>
            </a:rPr>
            <a:t>OJT</a:t>
          </a:r>
          <a:r>
            <a:rPr lang="en-US" cap="none" sz="1100" b="0" i="0" u="none" baseline="0">
              <a:solidFill>
                <a:srgbClr val="000000"/>
              </a:solidFill>
            </a:rPr>
            <a:t>の実施やリフォーム塾の講座受講等にて、知識の習得を実施ください。</a:t>
          </a:r>
          <a:r>
            <a:rPr lang="en-US" cap="none" sz="1100" b="0" i="0" u="none" baseline="0">
              <a:solidFill>
                <a:srgbClr val="000000"/>
              </a:solidFill>
            </a:rPr>
            <a:t>
</a:t>
          </a:r>
        </a:p>
      </xdr:txBody>
    </xdr:sp>
    <xdr:clientData/>
  </xdr:twoCellAnchor>
  <xdr:twoCellAnchor editAs="oneCell">
    <xdr:from>
      <xdr:col>0</xdr:col>
      <xdr:colOff>266700</xdr:colOff>
      <xdr:row>55</xdr:row>
      <xdr:rowOff>76200</xdr:rowOff>
    </xdr:from>
    <xdr:to>
      <xdr:col>6</xdr:col>
      <xdr:colOff>190500</xdr:colOff>
      <xdr:row>63</xdr:row>
      <xdr:rowOff>9525</xdr:rowOff>
    </xdr:to>
    <xdr:pic>
      <xdr:nvPicPr>
        <xdr:cNvPr id="17" name="図 43"/>
        <xdr:cNvPicPr preferRelativeResize="1">
          <a:picLocks noChangeAspect="1"/>
        </xdr:cNvPicPr>
      </xdr:nvPicPr>
      <xdr:blipFill>
        <a:blip r:embed="rId2"/>
        <a:srcRect b="51408"/>
        <a:stretch>
          <a:fillRect/>
        </a:stretch>
      </xdr:blipFill>
      <xdr:spPr>
        <a:xfrm>
          <a:off x="266700" y="10515600"/>
          <a:ext cx="3581400" cy="1457325"/>
        </a:xfrm>
        <a:prstGeom prst="rect">
          <a:avLst/>
        </a:prstGeom>
        <a:noFill/>
        <a:ln w="9525" cmpd="sng">
          <a:solidFill>
            <a:srgbClr val="BFBFBF"/>
          </a:solidFill>
          <a:headEnd type="none"/>
          <a:tailEnd type="none"/>
        </a:ln>
      </xdr:spPr>
    </xdr:pic>
    <xdr:clientData/>
  </xdr:twoCellAnchor>
  <xdr:twoCellAnchor>
    <xdr:from>
      <xdr:col>2</xdr:col>
      <xdr:colOff>285750</xdr:colOff>
      <xdr:row>52</xdr:row>
      <xdr:rowOff>76200</xdr:rowOff>
    </xdr:from>
    <xdr:to>
      <xdr:col>3</xdr:col>
      <xdr:colOff>409575</xdr:colOff>
      <xdr:row>54</xdr:row>
      <xdr:rowOff>152400</xdr:rowOff>
    </xdr:to>
    <xdr:sp>
      <xdr:nvSpPr>
        <xdr:cNvPr id="18" name="下矢印 44"/>
        <xdr:cNvSpPr>
          <a:spLocks/>
        </xdr:cNvSpPr>
      </xdr:nvSpPr>
      <xdr:spPr>
        <a:xfrm>
          <a:off x="1504950" y="9944100"/>
          <a:ext cx="733425" cy="457200"/>
        </a:xfrm>
        <a:prstGeom prst="down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504825</xdr:colOff>
      <xdr:row>62</xdr:row>
      <xdr:rowOff>85725</xdr:rowOff>
    </xdr:from>
    <xdr:to>
      <xdr:col>3</xdr:col>
      <xdr:colOff>238125</xdr:colOff>
      <xdr:row>77</xdr:row>
      <xdr:rowOff>0</xdr:rowOff>
    </xdr:to>
    <xdr:pic>
      <xdr:nvPicPr>
        <xdr:cNvPr id="19" name="図 45"/>
        <xdr:cNvPicPr preferRelativeResize="1">
          <a:picLocks noChangeAspect="1"/>
        </xdr:cNvPicPr>
      </xdr:nvPicPr>
      <xdr:blipFill>
        <a:blip r:embed="rId3"/>
        <a:stretch>
          <a:fillRect/>
        </a:stretch>
      </xdr:blipFill>
      <xdr:spPr>
        <a:xfrm>
          <a:off x="504825" y="11858625"/>
          <a:ext cx="1562100" cy="2771775"/>
        </a:xfrm>
        <a:prstGeom prst="rect">
          <a:avLst/>
        </a:prstGeom>
        <a:noFill/>
        <a:ln w="9525" cmpd="sng">
          <a:solidFill>
            <a:srgbClr val="A6A6A6"/>
          </a:solidFill>
          <a:headEnd type="none"/>
          <a:tailEnd type="none"/>
        </a:ln>
      </xdr:spPr>
    </xdr:pic>
    <xdr:clientData/>
  </xdr:twoCellAnchor>
  <xdr:twoCellAnchor>
    <xdr:from>
      <xdr:col>1</xdr:col>
      <xdr:colOff>76200</xdr:colOff>
      <xdr:row>60</xdr:row>
      <xdr:rowOff>57150</xdr:rowOff>
    </xdr:from>
    <xdr:to>
      <xdr:col>6</xdr:col>
      <xdr:colOff>47625</xdr:colOff>
      <xdr:row>61</xdr:row>
      <xdr:rowOff>28575</xdr:rowOff>
    </xdr:to>
    <xdr:sp>
      <xdr:nvSpPr>
        <xdr:cNvPr id="20" name="正方形/長方形 46"/>
        <xdr:cNvSpPr>
          <a:spLocks/>
        </xdr:cNvSpPr>
      </xdr:nvSpPr>
      <xdr:spPr>
        <a:xfrm>
          <a:off x="685800" y="11449050"/>
          <a:ext cx="3019425" cy="1619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72</xdr:row>
      <xdr:rowOff>57150</xdr:rowOff>
    </xdr:from>
    <xdr:to>
      <xdr:col>1</xdr:col>
      <xdr:colOff>561975</xdr:colOff>
      <xdr:row>74</xdr:row>
      <xdr:rowOff>85725</xdr:rowOff>
    </xdr:to>
    <xdr:sp>
      <xdr:nvSpPr>
        <xdr:cNvPr id="21" name="正方形/長方形 47"/>
        <xdr:cNvSpPr>
          <a:spLocks/>
        </xdr:cNvSpPr>
      </xdr:nvSpPr>
      <xdr:spPr>
        <a:xfrm>
          <a:off x="571500" y="13735050"/>
          <a:ext cx="600075" cy="4095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123825</xdr:colOff>
      <xdr:row>66</xdr:row>
      <xdr:rowOff>95250</xdr:rowOff>
    </xdr:from>
    <xdr:to>
      <xdr:col>8</xdr:col>
      <xdr:colOff>57150</xdr:colOff>
      <xdr:row>77</xdr:row>
      <xdr:rowOff>133350</xdr:rowOff>
    </xdr:to>
    <xdr:pic>
      <xdr:nvPicPr>
        <xdr:cNvPr id="22" name="図 50"/>
        <xdr:cNvPicPr preferRelativeResize="1">
          <a:picLocks noChangeAspect="1"/>
        </xdr:cNvPicPr>
      </xdr:nvPicPr>
      <xdr:blipFill>
        <a:blip r:embed="rId4"/>
        <a:stretch>
          <a:fillRect/>
        </a:stretch>
      </xdr:blipFill>
      <xdr:spPr>
        <a:xfrm>
          <a:off x="2562225" y="12630150"/>
          <a:ext cx="2371725" cy="2133600"/>
        </a:xfrm>
        <a:prstGeom prst="rect">
          <a:avLst/>
        </a:prstGeom>
        <a:noFill/>
        <a:ln w="28575" cmpd="sng">
          <a:solidFill>
            <a:srgbClr val="D0CECE"/>
          </a:solidFill>
          <a:headEnd type="none"/>
          <a:tailEnd type="none"/>
        </a:ln>
      </xdr:spPr>
    </xdr:pic>
    <xdr:clientData/>
  </xdr:twoCellAnchor>
  <xdr:twoCellAnchor>
    <xdr:from>
      <xdr:col>1</xdr:col>
      <xdr:colOff>561975</xdr:colOff>
      <xdr:row>73</xdr:row>
      <xdr:rowOff>57150</xdr:rowOff>
    </xdr:from>
    <xdr:to>
      <xdr:col>3</xdr:col>
      <xdr:colOff>514350</xdr:colOff>
      <xdr:row>73</xdr:row>
      <xdr:rowOff>66675</xdr:rowOff>
    </xdr:to>
    <xdr:sp>
      <xdr:nvSpPr>
        <xdr:cNvPr id="23" name="直線矢印コネクタ 52"/>
        <xdr:cNvSpPr>
          <a:spLocks/>
        </xdr:cNvSpPr>
      </xdr:nvSpPr>
      <xdr:spPr>
        <a:xfrm flipV="1">
          <a:off x="1171575" y="13925550"/>
          <a:ext cx="1171575" cy="9525"/>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6</xdr:col>
      <xdr:colOff>514350</xdr:colOff>
      <xdr:row>68</xdr:row>
      <xdr:rowOff>152400</xdr:rowOff>
    </xdr:from>
    <xdr:ext cx="209550" cy="285750"/>
    <xdr:sp>
      <xdr:nvSpPr>
        <xdr:cNvPr id="24" name="テキスト ボックス 53"/>
        <xdr:cNvSpPr txBox="1">
          <a:spLocks noChangeArrowheads="1"/>
        </xdr:cNvSpPr>
      </xdr:nvSpPr>
      <xdr:spPr>
        <a:xfrm>
          <a:off x="4171950" y="13068300"/>
          <a:ext cx="209550"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５</a:t>
          </a:r>
        </a:p>
      </xdr:txBody>
    </xdr:sp>
    <xdr:clientData/>
  </xdr:oneCellAnchor>
  <xdr:oneCellAnchor>
    <xdr:from>
      <xdr:col>6</xdr:col>
      <xdr:colOff>514350</xdr:colOff>
      <xdr:row>70</xdr:row>
      <xdr:rowOff>66675</xdr:rowOff>
    </xdr:from>
    <xdr:ext cx="209550" cy="285750"/>
    <xdr:sp>
      <xdr:nvSpPr>
        <xdr:cNvPr id="25" name="テキスト ボックス 54"/>
        <xdr:cNvSpPr txBox="1">
          <a:spLocks noChangeArrowheads="1"/>
        </xdr:cNvSpPr>
      </xdr:nvSpPr>
      <xdr:spPr>
        <a:xfrm>
          <a:off x="4171950" y="13363575"/>
          <a:ext cx="209550"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４</a:t>
          </a:r>
        </a:p>
      </xdr:txBody>
    </xdr:sp>
    <xdr:clientData/>
  </xdr:oneCellAnchor>
  <xdr:oneCellAnchor>
    <xdr:from>
      <xdr:col>6</xdr:col>
      <xdr:colOff>514350</xdr:colOff>
      <xdr:row>72</xdr:row>
      <xdr:rowOff>0</xdr:rowOff>
    </xdr:from>
    <xdr:ext cx="209550" cy="285750"/>
    <xdr:sp>
      <xdr:nvSpPr>
        <xdr:cNvPr id="26" name="テキスト ボックス 55"/>
        <xdr:cNvSpPr txBox="1">
          <a:spLocks noChangeArrowheads="1"/>
        </xdr:cNvSpPr>
      </xdr:nvSpPr>
      <xdr:spPr>
        <a:xfrm>
          <a:off x="4171950" y="13677900"/>
          <a:ext cx="209550"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５</a:t>
          </a:r>
        </a:p>
      </xdr:txBody>
    </xdr:sp>
    <xdr:clientData/>
  </xdr:oneCellAnchor>
  <xdr:oneCellAnchor>
    <xdr:from>
      <xdr:col>6</xdr:col>
      <xdr:colOff>514350</xdr:colOff>
      <xdr:row>73</xdr:row>
      <xdr:rowOff>104775</xdr:rowOff>
    </xdr:from>
    <xdr:ext cx="209550" cy="285750"/>
    <xdr:sp>
      <xdr:nvSpPr>
        <xdr:cNvPr id="27" name="テキスト ボックス 56"/>
        <xdr:cNvSpPr txBox="1">
          <a:spLocks noChangeArrowheads="1"/>
        </xdr:cNvSpPr>
      </xdr:nvSpPr>
      <xdr:spPr>
        <a:xfrm>
          <a:off x="4171950" y="13973175"/>
          <a:ext cx="209550"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４</a:t>
          </a:r>
        </a:p>
      </xdr:txBody>
    </xdr:sp>
    <xdr:clientData/>
  </xdr:oneCellAnchor>
  <xdr:twoCellAnchor>
    <xdr:from>
      <xdr:col>6</xdr:col>
      <xdr:colOff>457200</xdr:colOff>
      <xdr:row>68</xdr:row>
      <xdr:rowOff>152400</xdr:rowOff>
    </xdr:from>
    <xdr:to>
      <xdr:col>7</xdr:col>
      <xdr:colOff>266700</xdr:colOff>
      <xdr:row>75</xdr:row>
      <xdr:rowOff>76200</xdr:rowOff>
    </xdr:to>
    <xdr:sp>
      <xdr:nvSpPr>
        <xdr:cNvPr id="28" name="正方形/長方形 57"/>
        <xdr:cNvSpPr>
          <a:spLocks/>
        </xdr:cNvSpPr>
      </xdr:nvSpPr>
      <xdr:spPr>
        <a:xfrm>
          <a:off x="4114800" y="13068300"/>
          <a:ext cx="419100" cy="125730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133350</xdr:colOff>
      <xdr:row>61</xdr:row>
      <xdr:rowOff>38100</xdr:rowOff>
    </xdr:from>
    <xdr:to>
      <xdr:col>5</xdr:col>
      <xdr:colOff>133350</xdr:colOff>
      <xdr:row>64</xdr:row>
      <xdr:rowOff>9525</xdr:rowOff>
    </xdr:to>
    <xdr:sp>
      <xdr:nvSpPr>
        <xdr:cNvPr id="29" name="直線矢印コネクタ 60"/>
        <xdr:cNvSpPr>
          <a:spLocks/>
        </xdr:cNvSpPr>
      </xdr:nvSpPr>
      <xdr:spPr>
        <a:xfrm>
          <a:off x="3181350" y="11620500"/>
          <a:ext cx="0" cy="542925"/>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495300</xdr:colOff>
      <xdr:row>64</xdr:row>
      <xdr:rowOff>0</xdr:rowOff>
    </xdr:from>
    <xdr:to>
      <xdr:col>8</xdr:col>
      <xdr:colOff>342900</xdr:colOff>
      <xdr:row>78</xdr:row>
      <xdr:rowOff>95250</xdr:rowOff>
    </xdr:to>
    <xdr:sp>
      <xdr:nvSpPr>
        <xdr:cNvPr id="30" name="正方形/長方形 63"/>
        <xdr:cNvSpPr>
          <a:spLocks/>
        </xdr:cNvSpPr>
      </xdr:nvSpPr>
      <xdr:spPr>
        <a:xfrm>
          <a:off x="2324100" y="12153900"/>
          <a:ext cx="2895600" cy="2762250"/>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⑤チェックテストの得点を研修申込書に記載ください</a:t>
          </a:r>
        </a:p>
      </xdr:txBody>
    </xdr:sp>
    <xdr:clientData/>
  </xdr:twoCellAnchor>
  <xdr:twoCellAnchor editAs="oneCell">
    <xdr:from>
      <xdr:col>6</xdr:col>
      <xdr:colOff>190500</xdr:colOff>
      <xdr:row>21</xdr:row>
      <xdr:rowOff>104775</xdr:rowOff>
    </xdr:from>
    <xdr:to>
      <xdr:col>10</xdr:col>
      <xdr:colOff>171450</xdr:colOff>
      <xdr:row>28</xdr:row>
      <xdr:rowOff>57150</xdr:rowOff>
    </xdr:to>
    <xdr:pic>
      <xdr:nvPicPr>
        <xdr:cNvPr id="31" name="図 5"/>
        <xdr:cNvPicPr preferRelativeResize="1">
          <a:picLocks noChangeAspect="1"/>
        </xdr:cNvPicPr>
      </xdr:nvPicPr>
      <xdr:blipFill>
        <a:blip r:embed="rId5"/>
        <a:srcRect l="3637" t="26922" r="61262" b="54435"/>
        <a:stretch>
          <a:fillRect/>
        </a:stretch>
      </xdr:blipFill>
      <xdr:spPr>
        <a:xfrm>
          <a:off x="3848100" y="4067175"/>
          <a:ext cx="24193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K70"/>
  <sheetViews>
    <sheetView showGridLines="0" tabSelected="1" zoomScalePageLayoutView="0" workbookViewId="0" topLeftCell="A1">
      <selection activeCell="A1" sqref="A1"/>
    </sheetView>
  </sheetViews>
  <sheetFormatPr defaultColWidth="9.140625" defaultRowHeight="15"/>
  <sheetData>
    <row r="7" spans="1:11" ht="13.5" customHeight="1">
      <c r="A7" s="62" t="s">
        <v>72</v>
      </c>
      <c r="B7" s="62"/>
      <c r="C7" s="62"/>
      <c r="D7" s="62"/>
      <c r="E7" s="62"/>
      <c r="F7" s="62"/>
      <c r="G7" s="62"/>
      <c r="H7" s="62"/>
      <c r="I7" s="62"/>
      <c r="J7" s="62"/>
      <c r="K7" s="62"/>
    </row>
    <row r="8" spans="1:11" ht="13.5" customHeight="1">
      <c r="A8" s="62"/>
      <c r="B8" s="62"/>
      <c r="C8" s="62"/>
      <c r="D8" s="62"/>
      <c r="E8" s="62"/>
      <c r="F8" s="62"/>
      <c r="G8" s="62"/>
      <c r="H8" s="62"/>
      <c r="I8" s="62"/>
      <c r="J8" s="62"/>
      <c r="K8" s="62"/>
    </row>
    <row r="70" ht="15">
      <c r="K70" s="56"/>
    </row>
  </sheetData>
  <sheetProtection/>
  <mergeCells count="1">
    <mergeCell ref="A7:K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86"/>
  <sheetViews>
    <sheetView showGridLines="0" zoomScalePageLayoutView="0" workbookViewId="0" topLeftCell="A1">
      <selection activeCell="A1" sqref="A1"/>
    </sheetView>
  </sheetViews>
  <sheetFormatPr defaultColWidth="9.00390625" defaultRowHeight="15"/>
  <cols>
    <col min="1" max="1" width="4.00390625" style="15" customWidth="1"/>
    <col min="2" max="2" width="9.00390625" style="16" customWidth="1"/>
    <col min="3" max="3" width="13.140625" style="16" customWidth="1"/>
    <col min="4" max="6" width="9.00390625" style="16" customWidth="1"/>
    <col min="7" max="7" width="13.140625" style="16" customWidth="1"/>
    <col min="8" max="25" width="9.00390625" style="16" customWidth="1"/>
    <col min="26" max="26" width="9.00390625" style="17" customWidth="1"/>
    <col min="27" max="16384" width="9.00390625" style="16" customWidth="1"/>
  </cols>
  <sheetData>
    <row r="1" spans="1:26" s="7" customFormat="1" ht="13.5">
      <c r="A1" s="6" t="s">
        <v>69</v>
      </c>
      <c r="Z1" s="8"/>
    </row>
    <row r="2" spans="1:26" s="10" customFormat="1" ht="13.5">
      <c r="A2" s="9" t="s">
        <v>29</v>
      </c>
      <c r="B2" s="9" t="s">
        <v>108</v>
      </c>
      <c r="Z2" s="11"/>
    </row>
    <row r="3" spans="1:26" s="13" customFormat="1" ht="13.5">
      <c r="A3" s="12">
        <v>1</v>
      </c>
      <c r="B3" s="12" t="s">
        <v>102</v>
      </c>
      <c r="Z3" s="14"/>
    </row>
    <row r="4" spans="1:2" ht="13.5">
      <c r="A4" s="15" t="s">
        <v>25</v>
      </c>
      <c r="B4" s="15" t="s">
        <v>103</v>
      </c>
    </row>
    <row r="5" spans="1:2" ht="13.5">
      <c r="A5" s="15" t="s">
        <v>26</v>
      </c>
      <c r="B5" s="15" t="s">
        <v>104</v>
      </c>
    </row>
    <row r="6" ht="14.25" thickBot="1"/>
    <row r="7" spans="2:3" ht="14.25" thickBot="1">
      <c r="B7" s="18" t="s">
        <v>70</v>
      </c>
      <c r="C7" s="19"/>
    </row>
    <row r="10" spans="1:26" s="13" customFormat="1" ht="13.5">
      <c r="A10" s="12">
        <v>2</v>
      </c>
      <c r="B10" s="12" t="s">
        <v>100</v>
      </c>
      <c r="Z10" s="14"/>
    </row>
    <row r="11" spans="1:2" ht="13.5">
      <c r="A11" s="15" t="s">
        <v>25</v>
      </c>
      <c r="B11" s="59" t="s">
        <v>90</v>
      </c>
    </row>
    <row r="12" spans="1:2" ht="13.5">
      <c r="A12" s="15" t="s">
        <v>26</v>
      </c>
      <c r="B12" s="16" t="s">
        <v>93</v>
      </c>
    </row>
    <row r="13" spans="1:2" ht="13.5">
      <c r="A13" s="15" t="s">
        <v>27</v>
      </c>
      <c r="B13" s="59" t="s">
        <v>91</v>
      </c>
    </row>
    <row r="14" spans="1:2" ht="13.5">
      <c r="A14" s="15" t="s">
        <v>28</v>
      </c>
      <c r="B14" s="16" t="s">
        <v>92</v>
      </c>
    </row>
    <row r="15" ht="14.25" thickBot="1"/>
    <row r="16" spans="2:3" ht="14.25" thickBot="1">
      <c r="B16" s="18" t="s">
        <v>70</v>
      </c>
      <c r="C16" s="19"/>
    </row>
    <row r="18" spans="1:26" s="13" customFormat="1" ht="13.5">
      <c r="A18" s="12">
        <v>3</v>
      </c>
      <c r="B18" s="12" t="s">
        <v>101</v>
      </c>
      <c r="Z18" s="14"/>
    </row>
    <row r="19" spans="1:2" ht="13.5">
      <c r="A19" s="15" t="s">
        <v>25</v>
      </c>
      <c r="B19" s="15" t="s">
        <v>94</v>
      </c>
    </row>
    <row r="20" spans="1:2" ht="13.5">
      <c r="A20" s="15" t="s">
        <v>26</v>
      </c>
      <c r="B20" s="15" t="s">
        <v>95</v>
      </c>
    </row>
    <row r="21" spans="1:2" ht="13.5">
      <c r="A21" s="15" t="s">
        <v>27</v>
      </c>
      <c r="B21" s="15" t="s">
        <v>96</v>
      </c>
    </row>
    <row r="22" spans="1:2" ht="13.5">
      <c r="A22" s="15" t="s">
        <v>28</v>
      </c>
      <c r="B22" s="15" t="s">
        <v>97</v>
      </c>
    </row>
    <row r="23" ht="14.25" thickBot="1"/>
    <row r="24" spans="2:3" ht="14.25" thickBot="1">
      <c r="B24" s="18" t="s">
        <v>70</v>
      </c>
      <c r="C24" s="19"/>
    </row>
    <row r="26" spans="1:26" s="20" customFormat="1" ht="13.5">
      <c r="A26" s="9" t="s">
        <v>29</v>
      </c>
      <c r="B26" s="9" t="s">
        <v>109</v>
      </c>
      <c r="Z26" s="21"/>
    </row>
    <row r="27" spans="1:26" s="13" customFormat="1" ht="13.5">
      <c r="A27" s="12">
        <v>1</v>
      </c>
      <c r="B27" s="12" t="s">
        <v>30</v>
      </c>
      <c r="Z27" s="14"/>
    </row>
    <row r="28" spans="1:2" ht="14.25" thickBot="1">
      <c r="A28" s="15" t="s">
        <v>25</v>
      </c>
      <c r="B28" s="15" t="s">
        <v>44</v>
      </c>
    </row>
    <row r="29" spans="2:7" ht="14.25" thickBot="1">
      <c r="B29" s="18" t="s">
        <v>70</v>
      </c>
      <c r="C29" s="19"/>
      <c r="G29" s="22"/>
    </row>
    <row r="31" spans="1:26" s="13" customFormat="1" ht="14.25" thickBot="1">
      <c r="A31" s="12">
        <v>2</v>
      </c>
      <c r="B31" s="12" t="s">
        <v>31</v>
      </c>
      <c r="Z31" s="14"/>
    </row>
    <row r="32" spans="1:7" ht="14.25" thickBot="1">
      <c r="A32" s="15" t="s">
        <v>25</v>
      </c>
      <c r="B32" s="15" t="s">
        <v>32</v>
      </c>
      <c r="F32" s="18" t="s">
        <v>70</v>
      </c>
      <c r="G32" s="19"/>
    </row>
    <row r="33" spans="1:7" ht="14.25" thickBot="1">
      <c r="A33" s="15" t="s">
        <v>26</v>
      </c>
      <c r="B33" s="15" t="s">
        <v>33</v>
      </c>
      <c r="F33" s="18" t="s">
        <v>70</v>
      </c>
      <c r="G33" s="19"/>
    </row>
    <row r="34" spans="1:7" ht="14.25" thickBot="1">
      <c r="A34" s="15" t="s">
        <v>27</v>
      </c>
      <c r="B34" s="15" t="s">
        <v>45</v>
      </c>
      <c r="F34" s="18" t="s">
        <v>70</v>
      </c>
      <c r="G34" s="19"/>
    </row>
    <row r="36" spans="1:26" s="13" customFormat="1" ht="13.5">
      <c r="A36" s="12">
        <v>3</v>
      </c>
      <c r="B36" s="12" t="s">
        <v>49</v>
      </c>
      <c r="Z36" s="14"/>
    </row>
    <row r="37" spans="1:26" ht="14.25" thickBot="1">
      <c r="A37" s="15" t="s">
        <v>25</v>
      </c>
      <c r="B37" s="15" t="s">
        <v>34</v>
      </c>
      <c r="Z37" s="17" t="s">
        <v>46</v>
      </c>
    </row>
    <row r="38" spans="2:26" ht="14.25" thickBot="1">
      <c r="B38" s="18" t="s">
        <v>70</v>
      </c>
      <c r="C38" s="19"/>
      <c r="Z38" s="17" t="s">
        <v>47</v>
      </c>
    </row>
    <row r="39" ht="13.5">
      <c r="Z39" s="17" t="s">
        <v>48</v>
      </c>
    </row>
    <row r="40" spans="1:26" s="20" customFormat="1" ht="13.5">
      <c r="A40" s="9" t="s">
        <v>29</v>
      </c>
      <c r="B40" s="9" t="s">
        <v>110</v>
      </c>
      <c r="Z40" s="21"/>
    </row>
    <row r="41" spans="1:26" s="13" customFormat="1" ht="13.5">
      <c r="A41" s="12">
        <v>1</v>
      </c>
      <c r="B41" s="12" t="s">
        <v>50</v>
      </c>
      <c r="Z41" s="14"/>
    </row>
    <row r="42" spans="1:26" ht="14.25" thickBot="1">
      <c r="A42" s="15" t="s">
        <v>25</v>
      </c>
      <c r="B42" s="15" t="s">
        <v>35</v>
      </c>
      <c r="Z42" s="17" t="s">
        <v>52</v>
      </c>
    </row>
    <row r="43" spans="2:26" ht="14.25" thickBot="1">
      <c r="B43" s="18" t="s">
        <v>70</v>
      </c>
      <c r="C43" s="19"/>
      <c r="G43" s="22"/>
      <c r="Z43" s="17" t="s">
        <v>53</v>
      </c>
    </row>
    <row r="44" ht="13.5">
      <c r="Z44" s="17" t="s">
        <v>51</v>
      </c>
    </row>
    <row r="45" spans="1:26" ht="14.25" thickBot="1">
      <c r="A45" s="15" t="s">
        <v>26</v>
      </c>
      <c r="B45" s="15" t="s">
        <v>36</v>
      </c>
      <c r="Z45" s="17" t="s">
        <v>54</v>
      </c>
    </row>
    <row r="46" spans="2:26" ht="14.25" thickBot="1">
      <c r="B46" s="18" t="s">
        <v>70</v>
      </c>
      <c r="C46" s="19"/>
      <c r="G46" s="22"/>
      <c r="Z46" s="17" t="s">
        <v>55</v>
      </c>
    </row>
    <row r="47" ht="13.5">
      <c r="Z47" s="17" t="s">
        <v>56</v>
      </c>
    </row>
    <row r="48" spans="1:26" s="13" customFormat="1" ht="13.5">
      <c r="A48" s="12">
        <v>2</v>
      </c>
      <c r="B48" s="12" t="s">
        <v>37</v>
      </c>
      <c r="Z48" s="14"/>
    </row>
    <row r="49" spans="1:2" ht="13.5">
      <c r="A49" s="15" t="s">
        <v>25</v>
      </c>
      <c r="B49" s="15" t="s">
        <v>58</v>
      </c>
    </row>
    <row r="50" spans="1:2" ht="13.5">
      <c r="A50" s="15" t="s">
        <v>26</v>
      </c>
      <c r="B50" s="15" t="s">
        <v>59</v>
      </c>
    </row>
    <row r="51" spans="1:2" ht="13.5">
      <c r="A51" s="15" t="s">
        <v>27</v>
      </c>
      <c r="B51" s="15" t="s">
        <v>57</v>
      </c>
    </row>
    <row r="52" spans="1:2" ht="13.5">
      <c r="A52" s="15" t="s">
        <v>28</v>
      </c>
      <c r="B52" s="15" t="s">
        <v>60</v>
      </c>
    </row>
    <row r="53" ht="14.25" thickBot="1"/>
    <row r="54" spans="2:3" ht="14.25" thickBot="1">
      <c r="B54" s="18" t="s">
        <v>70</v>
      </c>
      <c r="C54" s="19"/>
    </row>
    <row r="56" spans="1:26" s="13" customFormat="1" ht="13.5">
      <c r="A56" s="12">
        <v>3</v>
      </c>
      <c r="B56" s="12" t="s">
        <v>38</v>
      </c>
      <c r="Z56" s="14"/>
    </row>
    <row r="57" spans="1:2" ht="13.5">
      <c r="A57" s="15" t="s">
        <v>25</v>
      </c>
      <c r="B57" s="15" t="s">
        <v>61</v>
      </c>
    </row>
    <row r="58" spans="1:2" ht="13.5">
      <c r="A58" s="15" t="s">
        <v>26</v>
      </c>
      <c r="B58" s="15" t="s">
        <v>62</v>
      </c>
    </row>
    <row r="59" spans="1:2" ht="13.5">
      <c r="A59" s="15" t="s">
        <v>27</v>
      </c>
      <c r="B59" s="15" t="s">
        <v>39</v>
      </c>
    </row>
    <row r="60" spans="1:2" ht="13.5">
      <c r="A60" s="15" t="s">
        <v>28</v>
      </c>
      <c r="B60" s="15" t="s">
        <v>40</v>
      </c>
    </row>
    <row r="61" ht="14.25" thickBot="1"/>
    <row r="62" spans="2:3" ht="14.25" thickBot="1">
      <c r="B62" s="18" t="s">
        <v>70</v>
      </c>
      <c r="C62" s="19"/>
    </row>
    <row r="64" spans="1:26" s="13" customFormat="1" ht="13.5">
      <c r="A64" s="12">
        <v>4</v>
      </c>
      <c r="B64" s="12" t="s">
        <v>63</v>
      </c>
      <c r="Z64" s="14"/>
    </row>
    <row r="65" spans="1:26" ht="13.5">
      <c r="A65" s="15" t="s">
        <v>25</v>
      </c>
      <c r="B65" s="15" t="s">
        <v>41</v>
      </c>
      <c r="Z65" s="17" t="s">
        <v>65</v>
      </c>
    </row>
    <row r="66" ht="14.25" thickBot="1">
      <c r="Z66" s="17" t="s">
        <v>64</v>
      </c>
    </row>
    <row r="67" spans="2:26" ht="14.25" thickBot="1">
      <c r="B67" s="18" t="s">
        <v>70</v>
      </c>
      <c r="C67" s="19"/>
      <c r="E67" s="22"/>
      <c r="Z67" s="17" t="s">
        <v>66</v>
      </c>
    </row>
    <row r="69" spans="1:26" s="20" customFormat="1" ht="13.5">
      <c r="A69" s="9" t="s">
        <v>29</v>
      </c>
      <c r="B69" s="9" t="s">
        <v>111</v>
      </c>
      <c r="Z69" s="21"/>
    </row>
    <row r="70" spans="1:26" s="13" customFormat="1" ht="13.5">
      <c r="A70" s="12">
        <v>1</v>
      </c>
      <c r="B70" s="12" t="s">
        <v>67</v>
      </c>
      <c r="Z70" s="14"/>
    </row>
    <row r="71" spans="1:26" ht="14.25" thickBot="1">
      <c r="A71" s="15" t="s">
        <v>25</v>
      </c>
      <c r="B71" s="15" t="s">
        <v>42</v>
      </c>
      <c r="Z71" s="17">
        <v>150</v>
      </c>
    </row>
    <row r="72" spans="2:26" ht="14.25" thickBot="1">
      <c r="B72" s="18" t="s">
        <v>70</v>
      </c>
      <c r="C72" s="19"/>
      <c r="Z72" s="17">
        <v>300</v>
      </c>
    </row>
    <row r="73" ht="13.5">
      <c r="Z73" s="17">
        <v>450</v>
      </c>
    </row>
    <row r="74" spans="1:26" ht="14.25" thickBot="1">
      <c r="A74" s="15" t="s">
        <v>26</v>
      </c>
      <c r="B74" s="23" t="s">
        <v>68</v>
      </c>
      <c r="Z74" s="17">
        <v>2400</v>
      </c>
    </row>
    <row r="75" spans="2:26" ht="14.25" thickBot="1">
      <c r="B75" s="18" t="s">
        <v>70</v>
      </c>
      <c r="C75" s="19"/>
      <c r="Z75" s="17">
        <v>2550</v>
      </c>
    </row>
    <row r="76" ht="13.5">
      <c r="Z76" s="17">
        <v>2850</v>
      </c>
    </row>
    <row r="77" spans="1:26" s="13" customFormat="1" ht="13.5">
      <c r="A77" s="12">
        <v>2</v>
      </c>
      <c r="B77" s="12" t="s">
        <v>105</v>
      </c>
      <c r="Z77" s="14"/>
    </row>
    <row r="78" spans="1:26" ht="14.25" thickBot="1">
      <c r="A78" s="15" t="s">
        <v>77</v>
      </c>
      <c r="B78" s="15" t="s">
        <v>80</v>
      </c>
      <c r="Z78" s="17" t="s">
        <v>81</v>
      </c>
    </row>
    <row r="79" spans="2:26" ht="14.25" thickBot="1">
      <c r="B79" s="18" t="s">
        <v>70</v>
      </c>
      <c r="C79" s="19"/>
      <c r="Z79" s="17" t="s">
        <v>82</v>
      </c>
    </row>
    <row r="80" ht="13.5">
      <c r="Z80" s="17" t="s">
        <v>98</v>
      </c>
    </row>
    <row r="81" spans="1:26" ht="14.25" thickBot="1">
      <c r="A81" s="15" t="s">
        <v>78</v>
      </c>
      <c r="B81" s="23" t="s">
        <v>86</v>
      </c>
      <c r="C81" s="24"/>
      <c r="Z81" s="17" t="s">
        <v>87</v>
      </c>
    </row>
    <row r="82" spans="2:26" ht="14.25" thickBot="1">
      <c r="B82" s="18" t="s">
        <v>70</v>
      </c>
      <c r="C82" s="19"/>
      <c r="Z82" s="17" t="s">
        <v>88</v>
      </c>
    </row>
    <row r="83" ht="13.5">
      <c r="Z83" s="17" t="s">
        <v>89</v>
      </c>
    </row>
    <row r="84" spans="1:26" ht="14.25" thickBot="1">
      <c r="A84" s="15" t="s">
        <v>79</v>
      </c>
      <c r="B84" s="15" t="s">
        <v>83</v>
      </c>
      <c r="Z84" s="17" t="s">
        <v>106</v>
      </c>
    </row>
    <row r="85" spans="2:26" ht="14.25" thickBot="1">
      <c r="B85" s="18" t="s">
        <v>70</v>
      </c>
      <c r="C85" s="19"/>
      <c r="Z85" s="17" t="s">
        <v>99</v>
      </c>
    </row>
    <row r="86" ht="13.5">
      <c r="Z86" s="17" t="s">
        <v>107</v>
      </c>
    </row>
  </sheetData>
  <sheetProtection/>
  <dataValidations count="12">
    <dataValidation type="list" allowBlank="1" showInputMessage="1" showErrorMessage="1" sqref="C62 C16 C24 C54">
      <formula1>"1,2,3,4"</formula1>
    </dataValidation>
    <dataValidation type="list" allowBlank="1" showInputMessage="1" showErrorMessage="1" sqref="C38">
      <formula1>$Z$37:$Z$39</formula1>
    </dataValidation>
    <dataValidation type="list" allowBlank="1" showInputMessage="1" showErrorMessage="1" sqref="C43">
      <formula1>$Z$42:$Z$44</formula1>
    </dataValidation>
    <dataValidation type="list" allowBlank="1" showInputMessage="1" showErrorMessage="1" sqref="C46">
      <formula1>$Z$45:$Z$47</formula1>
    </dataValidation>
    <dataValidation type="list" allowBlank="1" showInputMessage="1" showErrorMessage="1" sqref="C67">
      <formula1>$Z$65:$Z$67</formula1>
    </dataValidation>
    <dataValidation type="list" allowBlank="1" showInputMessage="1" showErrorMessage="1" sqref="C72">
      <formula1>$Z$71:$Z$73</formula1>
    </dataValidation>
    <dataValidation type="list" allowBlank="1" showInputMessage="1" showErrorMessage="1" sqref="C75">
      <formula1>$Z$74:$Z$76</formula1>
    </dataValidation>
    <dataValidation type="list" allowBlank="1" showInputMessage="1" showErrorMessage="1" sqref="C79">
      <formula1>$Z$78:$Z$80</formula1>
    </dataValidation>
    <dataValidation type="list" allowBlank="1" showInputMessage="1" showErrorMessage="1" sqref="C82">
      <formula1>$Z$81:$Z$83</formula1>
    </dataValidation>
    <dataValidation type="list" allowBlank="1" showInputMessage="1" showErrorMessage="1" sqref="C85">
      <formula1>$Z$84:$Z$86</formula1>
    </dataValidation>
    <dataValidation type="whole" allowBlank="1" showInputMessage="1" showErrorMessage="1" error="数字を入力ください" sqref="G32:G34">
      <formula1>0</formula1>
      <formula2>999999</formula2>
    </dataValidation>
    <dataValidation type="list" allowBlank="1" showInputMessage="1" showErrorMessage="1" sqref="C7">
      <formula1>"1,2"</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&amp;C&amp;8&amp;F
&amp;P/&amp;N</oddFooter>
  </headerFooter>
</worksheet>
</file>

<file path=xl/worksheets/sheet3.xml><?xml version="1.0" encoding="utf-8"?>
<worksheet xmlns="http://schemas.openxmlformats.org/spreadsheetml/2006/main" xmlns:r="http://schemas.openxmlformats.org/officeDocument/2006/relationships">
  <dimension ref="A1:U21"/>
  <sheetViews>
    <sheetView showGridLines="0" zoomScalePageLayoutView="0" workbookViewId="0" topLeftCell="A1">
      <selection activeCell="A1" sqref="A1"/>
    </sheetView>
  </sheetViews>
  <sheetFormatPr defaultColWidth="5.140625" defaultRowHeight="21" customHeight="1"/>
  <cols>
    <col min="1" max="5" width="5.140625" style="25" customWidth="1"/>
    <col min="6" max="27" width="5.140625" style="16" customWidth="1"/>
    <col min="28" max="28" width="9.7109375" style="16" customWidth="1"/>
    <col min="29" max="16384" width="5.140625" style="16" customWidth="1"/>
  </cols>
  <sheetData>
    <row r="1" ht="21" customHeight="1">
      <c r="A1" s="57" t="s">
        <v>0</v>
      </c>
    </row>
    <row r="2" ht="21" customHeight="1">
      <c r="A2" s="15"/>
    </row>
    <row r="3" spans="1:21" ht="21" customHeight="1">
      <c r="A3" s="63" t="s">
        <v>1</v>
      </c>
      <c r="B3" s="65" t="s">
        <v>2</v>
      </c>
      <c r="C3" s="66"/>
      <c r="D3" s="66"/>
      <c r="E3" s="66"/>
      <c r="F3" s="67"/>
      <c r="G3" s="68" t="s">
        <v>3</v>
      </c>
      <c r="H3" s="69"/>
      <c r="I3" s="69"/>
      <c r="J3" s="69"/>
      <c r="K3" s="70"/>
      <c r="L3" s="71" t="s">
        <v>4</v>
      </c>
      <c r="M3" s="72"/>
      <c r="N3" s="72"/>
      <c r="O3" s="72"/>
      <c r="P3" s="73"/>
      <c r="Q3" s="74" t="s">
        <v>5</v>
      </c>
      <c r="R3" s="75"/>
      <c r="S3" s="75"/>
      <c r="T3" s="75"/>
      <c r="U3" s="76"/>
    </row>
    <row r="4" spans="1:21" ht="21" customHeight="1">
      <c r="A4" s="64"/>
      <c r="B4" s="77" t="s">
        <v>6</v>
      </c>
      <c r="C4" s="78"/>
      <c r="D4" s="78"/>
      <c r="E4" s="78"/>
      <c r="F4" s="78"/>
      <c r="G4" s="77" t="s">
        <v>7</v>
      </c>
      <c r="H4" s="78"/>
      <c r="I4" s="78"/>
      <c r="J4" s="78"/>
      <c r="K4" s="79"/>
      <c r="L4" s="77" t="s">
        <v>8</v>
      </c>
      <c r="M4" s="78"/>
      <c r="N4" s="78"/>
      <c r="O4" s="78"/>
      <c r="P4" s="79"/>
      <c r="Q4" s="77" t="s">
        <v>9</v>
      </c>
      <c r="R4" s="78"/>
      <c r="S4" s="78"/>
      <c r="T4" s="78"/>
      <c r="U4" s="79"/>
    </row>
    <row r="5" spans="1:21" ht="21" customHeight="1" thickBot="1">
      <c r="A5" s="26" t="s">
        <v>10</v>
      </c>
      <c r="B5" s="27">
        <v>1</v>
      </c>
      <c r="C5" s="28">
        <v>2</v>
      </c>
      <c r="D5" s="28">
        <v>3</v>
      </c>
      <c r="E5" s="28">
        <v>4</v>
      </c>
      <c r="F5" s="29">
        <v>5</v>
      </c>
      <c r="G5" s="27" t="s">
        <v>11</v>
      </c>
      <c r="H5" s="28" t="s">
        <v>12</v>
      </c>
      <c r="I5" s="28" t="s">
        <v>13</v>
      </c>
      <c r="J5" s="28" t="s">
        <v>14</v>
      </c>
      <c r="K5" s="30" t="s">
        <v>15</v>
      </c>
      <c r="L5" s="27" t="s">
        <v>11</v>
      </c>
      <c r="M5" s="28" t="s">
        <v>16</v>
      </c>
      <c r="N5" s="28">
        <v>2</v>
      </c>
      <c r="O5" s="28">
        <v>3</v>
      </c>
      <c r="P5" s="30" t="s">
        <v>17</v>
      </c>
      <c r="Q5" s="31" t="s">
        <v>18</v>
      </c>
      <c r="R5" s="28" t="s">
        <v>19</v>
      </c>
      <c r="S5" s="28" t="s">
        <v>12</v>
      </c>
      <c r="T5" s="28" t="s">
        <v>84</v>
      </c>
      <c r="U5" s="30" t="s">
        <v>85</v>
      </c>
    </row>
    <row r="6" spans="1:21" ht="21" customHeight="1" thickBot="1">
      <c r="A6" s="32" t="s">
        <v>43</v>
      </c>
      <c r="B6" s="1" t="str">
        <f>IF('受講要件チェックテスト'!C7=1,"3","0")</f>
        <v>0</v>
      </c>
      <c r="C6" s="2" t="str">
        <f>IF('受講要件チェックテスト'!C16=2,"1","0")</f>
        <v>0</v>
      </c>
      <c r="D6" s="2" t="str">
        <f>IF('受講要件チェックテスト'!C24=1,"1","0")</f>
        <v>0</v>
      </c>
      <c r="E6" s="60"/>
      <c r="F6" s="61"/>
      <c r="G6" s="3" t="str">
        <f>IF('受講要件チェックテスト'!C29="大","1","0")</f>
        <v>0</v>
      </c>
      <c r="H6" s="2" t="str">
        <f>IF(OR('受講要件チェックテスト'!G32=300,'受講要件チェックテスト'!G32=303),"1","0")</f>
        <v>0</v>
      </c>
      <c r="I6" s="2" t="str">
        <f>IF(OR('受講要件チェックテスト'!G33=1800,'受講要件チェックテスト'!G33=1820),"1","0")</f>
        <v>0</v>
      </c>
      <c r="J6" s="2" t="str">
        <f>IF(OR('受講要件チェックテスト'!G34=1800,'受講要件チェックテスト'!G34=1820),"1","0")</f>
        <v>0</v>
      </c>
      <c r="K6" s="4" t="str">
        <f>IF('受講要件チェックテスト'!C38="根太","1","0")</f>
        <v>0</v>
      </c>
      <c r="L6" s="3" t="str">
        <f>IF('受講要件チェックテスト'!C43="4～6","1","0")</f>
        <v>0</v>
      </c>
      <c r="M6" s="2" t="str">
        <f>IF('受講要件チェックテスト'!C46="3～5","1","0")</f>
        <v>0</v>
      </c>
      <c r="N6" s="2" t="str">
        <f>IF('受講要件チェックテスト'!C54=3,"1","0")</f>
        <v>0</v>
      </c>
      <c r="O6" s="2" t="str">
        <f>IF('受講要件チェックテスト'!C62=3,"1","0")</f>
        <v>0</v>
      </c>
      <c r="P6" s="4" t="str">
        <f>IF('受講要件チェックテスト'!C67="指定業者","1","0")</f>
        <v>0</v>
      </c>
      <c r="Q6" s="5" t="str">
        <f>IF('受講要件チェックテスト'!C72=150,"1","0")</f>
        <v>0</v>
      </c>
      <c r="R6" s="2" t="str">
        <f>IF('受講要件チェックテスト'!C75=2550,"1","0")</f>
        <v>0</v>
      </c>
      <c r="S6" s="2" t="str">
        <f>IF('受講要件チェックテスト'!C79="リシェルSI","1","0")</f>
        <v>0</v>
      </c>
      <c r="T6" s="2" t="str">
        <f>IF('受講要件チェックテスト'!C82="ベッセルタイプ","1","0")</f>
        <v>0</v>
      </c>
      <c r="U6" s="4" t="str">
        <f>IF('受講要件チェックテスト'!C85="サーモバスS","1","0")</f>
        <v>0</v>
      </c>
    </row>
    <row r="7" spans="1:21" ht="21" customHeight="1">
      <c r="A7" s="33" t="s">
        <v>20</v>
      </c>
      <c r="B7" s="86">
        <f>B6+C6+D6+E6+F6</f>
        <v>0</v>
      </c>
      <c r="C7" s="87"/>
      <c r="D7" s="87"/>
      <c r="E7" s="87"/>
      <c r="F7" s="87"/>
      <c r="G7" s="86">
        <f>G6+H6+I6+J6+K6</f>
        <v>0</v>
      </c>
      <c r="H7" s="87"/>
      <c r="I7" s="87"/>
      <c r="J7" s="87"/>
      <c r="K7" s="88"/>
      <c r="L7" s="86">
        <f>L6+M6+N6+O6+P6</f>
        <v>0</v>
      </c>
      <c r="M7" s="87"/>
      <c r="N7" s="87"/>
      <c r="O7" s="87"/>
      <c r="P7" s="88"/>
      <c r="Q7" s="86">
        <f>Q6+R6+S6+T6+U6</f>
        <v>0</v>
      </c>
      <c r="R7" s="87"/>
      <c r="S7" s="87"/>
      <c r="T7" s="87"/>
      <c r="U7" s="88"/>
    </row>
    <row r="8" spans="1:21" ht="21" customHeight="1">
      <c r="A8" s="34"/>
      <c r="B8" s="83" t="s">
        <v>71</v>
      </c>
      <c r="C8" s="83"/>
      <c r="D8" s="83"/>
      <c r="E8" s="83"/>
      <c r="F8" s="83"/>
      <c r="G8" s="83"/>
      <c r="H8" s="83"/>
      <c r="I8" s="83"/>
      <c r="J8" s="83"/>
      <c r="K8" s="83"/>
      <c r="L8" s="83"/>
      <c r="M8" s="83"/>
      <c r="N8" s="83"/>
      <c r="O8" s="83"/>
      <c r="P8" s="83"/>
      <c r="Q8" s="83"/>
      <c r="R8" s="83"/>
      <c r="S8" s="83"/>
      <c r="T8" s="83"/>
      <c r="U8" s="83"/>
    </row>
    <row r="9" spans="1:21" ht="21" customHeight="1">
      <c r="A9" s="34"/>
      <c r="B9" s="55"/>
      <c r="C9" s="55"/>
      <c r="D9" s="55"/>
      <c r="E9" s="55"/>
      <c r="F9" s="55"/>
      <c r="G9" s="55"/>
      <c r="H9" s="55"/>
      <c r="I9" s="55"/>
      <c r="J9" s="55"/>
      <c r="K9" s="55"/>
      <c r="L9" s="55"/>
      <c r="M9" s="55"/>
      <c r="N9" s="55"/>
      <c r="O9" s="55"/>
      <c r="P9" s="55"/>
      <c r="Q9" s="55"/>
      <c r="R9" s="55"/>
      <c r="S9" s="55"/>
      <c r="T9" s="55"/>
      <c r="U9" s="55"/>
    </row>
    <row r="10" spans="1:21" ht="21" customHeight="1">
      <c r="A10" s="34"/>
      <c r="B10" s="55"/>
      <c r="C10" s="55"/>
      <c r="D10" s="55"/>
      <c r="E10" s="55"/>
      <c r="F10" s="55"/>
      <c r="G10" s="55"/>
      <c r="H10" s="55"/>
      <c r="I10" s="55"/>
      <c r="J10" s="55"/>
      <c r="K10" s="55"/>
      <c r="L10" s="55"/>
      <c r="M10" s="55"/>
      <c r="N10" s="55"/>
      <c r="O10" s="55"/>
      <c r="P10" s="55"/>
      <c r="Q10" s="55"/>
      <c r="R10" s="55"/>
      <c r="S10" s="55"/>
      <c r="T10" s="55"/>
      <c r="U10" s="55"/>
    </row>
    <row r="12" spans="1:10" ht="21" customHeight="1">
      <c r="A12" s="35">
        <v>1</v>
      </c>
      <c r="B12" s="36"/>
      <c r="C12" s="37"/>
      <c r="D12" s="38"/>
      <c r="E12" s="39"/>
      <c r="F12" s="84" t="s">
        <v>75</v>
      </c>
      <c r="G12" s="85"/>
      <c r="H12" s="85"/>
      <c r="I12" s="85"/>
      <c r="J12" s="58"/>
    </row>
    <row r="13" spans="1:10" ht="21" customHeight="1">
      <c r="A13" s="35">
        <v>0.8</v>
      </c>
      <c r="B13" s="40"/>
      <c r="C13" s="41"/>
      <c r="D13" s="42"/>
      <c r="E13" s="43"/>
      <c r="F13" s="89"/>
      <c r="G13" s="90"/>
      <c r="H13" s="90"/>
      <c r="I13" s="90"/>
      <c r="J13" s="58"/>
    </row>
    <row r="14" spans="1:10" ht="21" customHeight="1">
      <c r="A14" s="44">
        <v>0.6</v>
      </c>
      <c r="B14" s="36"/>
      <c r="C14" s="37"/>
      <c r="D14" s="38"/>
      <c r="E14" s="39"/>
      <c r="F14" s="84" t="s">
        <v>76</v>
      </c>
      <c r="G14" s="85"/>
      <c r="H14" s="85"/>
      <c r="I14" s="85"/>
      <c r="J14" s="85"/>
    </row>
    <row r="15" spans="1:10" ht="21" customHeight="1">
      <c r="A15" s="45">
        <v>0.4</v>
      </c>
      <c r="B15" s="46"/>
      <c r="C15" s="47"/>
      <c r="D15" s="48"/>
      <c r="E15" s="49"/>
      <c r="F15" s="84"/>
      <c r="G15" s="85"/>
      <c r="H15" s="85"/>
      <c r="I15" s="85"/>
      <c r="J15" s="85"/>
    </row>
    <row r="16" spans="1:10" ht="21" customHeight="1">
      <c r="A16" s="45">
        <v>0.2</v>
      </c>
      <c r="B16" s="50"/>
      <c r="C16" s="51"/>
      <c r="D16" s="52"/>
      <c r="E16" s="53"/>
      <c r="F16" s="84"/>
      <c r="G16" s="85"/>
      <c r="H16" s="85"/>
      <c r="I16" s="85"/>
      <c r="J16" s="85"/>
    </row>
    <row r="17" spans="2:5" ht="21" customHeight="1">
      <c r="B17" s="25" t="s">
        <v>21</v>
      </c>
      <c r="C17" s="25" t="s">
        <v>22</v>
      </c>
      <c r="D17" s="25" t="s">
        <v>23</v>
      </c>
      <c r="E17" s="25" t="s">
        <v>24</v>
      </c>
    </row>
    <row r="18" ht="21" customHeight="1" thickBot="1"/>
    <row r="19" spans="1:6" ht="21" customHeight="1" thickBot="1">
      <c r="A19" s="54" t="s">
        <v>73</v>
      </c>
      <c r="B19" s="54"/>
      <c r="C19" s="80" t="str">
        <f>IF(AND(B7&gt;=4,G7&gt;=4,L7&gt;=4,Q7&gt;=4),"受講いだたけます","受講いただけません")</f>
        <v>受講いただけません</v>
      </c>
      <c r="D19" s="81"/>
      <c r="E19" s="81"/>
      <c r="F19" s="82"/>
    </row>
    <row r="20" ht="13.5" customHeight="1">
      <c r="C20" s="57" t="s">
        <v>74</v>
      </c>
    </row>
    <row r="21" ht="13.5" customHeight="1">
      <c r="C21" s="15"/>
    </row>
  </sheetData>
  <sheetProtection/>
  <mergeCells count="17">
    <mergeCell ref="C19:F19"/>
    <mergeCell ref="B4:F4"/>
    <mergeCell ref="G4:K4"/>
    <mergeCell ref="L4:P4"/>
    <mergeCell ref="B8:U8"/>
    <mergeCell ref="F14:J16"/>
    <mergeCell ref="B7:F7"/>
    <mergeCell ref="G7:K7"/>
    <mergeCell ref="L7:P7"/>
    <mergeCell ref="F12:I13"/>
    <mergeCell ref="Q7:U7"/>
    <mergeCell ref="A3:A4"/>
    <mergeCell ref="B3:F3"/>
    <mergeCell ref="G3:K3"/>
    <mergeCell ref="L3:P3"/>
    <mergeCell ref="Q3:U3"/>
    <mergeCell ref="Q4:U4"/>
  </mergeCells>
  <conditionalFormatting sqref="B16">
    <cfRule type="expression" priority="40" dxfId="3">
      <formula>B7&gt;=1</formula>
    </cfRule>
  </conditionalFormatting>
  <conditionalFormatting sqref="B15">
    <cfRule type="expression" priority="39" dxfId="3">
      <formula>B7&gt;=2</formula>
    </cfRule>
  </conditionalFormatting>
  <conditionalFormatting sqref="B13">
    <cfRule type="expression" priority="37" dxfId="3">
      <formula>B7&gt;=4</formula>
    </cfRule>
  </conditionalFormatting>
  <conditionalFormatting sqref="B12">
    <cfRule type="expression" priority="36" dxfId="3">
      <formula>B7&gt;=5</formula>
    </cfRule>
  </conditionalFormatting>
  <conditionalFormatting sqref="C16">
    <cfRule type="expression" priority="35" dxfId="2">
      <formula>G7&gt;=1</formula>
    </cfRule>
  </conditionalFormatting>
  <conditionalFormatting sqref="C15">
    <cfRule type="expression" priority="34" dxfId="2">
      <formula>G7&gt;=2</formula>
    </cfRule>
  </conditionalFormatting>
  <conditionalFormatting sqref="C13">
    <cfRule type="expression" priority="32" dxfId="2">
      <formula>G7&gt;=4</formula>
    </cfRule>
  </conditionalFormatting>
  <conditionalFormatting sqref="C12">
    <cfRule type="expression" priority="31" dxfId="2">
      <formula>G7&gt;=5</formula>
    </cfRule>
  </conditionalFormatting>
  <conditionalFormatting sqref="D16">
    <cfRule type="expression" priority="30" dxfId="1">
      <formula>L7&gt;=1</formula>
    </cfRule>
  </conditionalFormatting>
  <conditionalFormatting sqref="D15">
    <cfRule type="expression" priority="29" dxfId="1">
      <formula>L7&gt;=2</formula>
    </cfRule>
  </conditionalFormatting>
  <conditionalFormatting sqref="D13">
    <cfRule type="expression" priority="27" dxfId="1">
      <formula>L7&gt;=4</formula>
    </cfRule>
  </conditionalFormatting>
  <conditionalFormatting sqref="D12">
    <cfRule type="expression" priority="26" dxfId="1">
      <formula>L7&gt;=5</formula>
    </cfRule>
  </conditionalFormatting>
  <conditionalFormatting sqref="E16">
    <cfRule type="expression" priority="25" dxfId="0">
      <formula>Q7&gt;=1</formula>
    </cfRule>
  </conditionalFormatting>
  <conditionalFormatting sqref="E15">
    <cfRule type="expression" priority="24" dxfId="0">
      <formula>Q7&gt;=2</formula>
    </cfRule>
  </conditionalFormatting>
  <conditionalFormatting sqref="E13">
    <cfRule type="expression" priority="22" dxfId="0">
      <formula>Q7&gt;=4</formula>
    </cfRule>
  </conditionalFormatting>
  <conditionalFormatting sqref="E12">
    <cfRule type="expression" priority="21" dxfId="0">
      <formula>Q7&gt;=5</formula>
    </cfRule>
  </conditionalFormatting>
  <conditionalFormatting sqref="B14">
    <cfRule type="expression" priority="38" dxfId="3">
      <formula>B7&gt;=3</formula>
    </cfRule>
  </conditionalFormatting>
  <conditionalFormatting sqref="C14">
    <cfRule type="expression" priority="33" dxfId="2">
      <formula>G7&gt;=3</formula>
    </cfRule>
  </conditionalFormatting>
  <conditionalFormatting sqref="D14">
    <cfRule type="expression" priority="28" dxfId="1">
      <formula>L7&gt;=3</formula>
    </cfRule>
  </conditionalFormatting>
  <conditionalFormatting sqref="E14">
    <cfRule type="expression" priority="23" dxfId="0">
      <formula>Q7&gt;=3</formula>
    </cfRule>
  </conditionalFormatting>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re-workshop</dc:creator>
  <cp:keywords/>
  <dc:description/>
  <cp:lastModifiedBy>Emi TANAKA</cp:lastModifiedBy>
  <cp:lastPrinted>2017-08-17T09:58:30Z</cp:lastPrinted>
  <dcterms:created xsi:type="dcterms:W3CDTF">2015-03-06T06:18:09Z</dcterms:created>
  <dcterms:modified xsi:type="dcterms:W3CDTF">2017-10-17T02:43:31Z</dcterms:modified>
  <cp:category/>
  <cp:version/>
  <cp:contentType/>
  <cp:contentStatus/>
</cp:coreProperties>
</file>